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Rozpocty\2024\Szakos\MHD LIberec\"/>
    </mc:Choice>
  </mc:AlternateContent>
  <bookViews>
    <workbookView xWindow="0" yWindow="0" windowWidth="0" windowHeight="0"/>
  </bookViews>
  <sheets>
    <sheet name="Rekapitulace stavby" sheetId="1" r:id="rId1"/>
    <sheet name="1 - Stavební část - zatep..." sheetId="2" r:id="rId2"/>
    <sheet name="2 - Silnoproudá elektroin..." sheetId="3" r:id="rId3"/>
    <sheet name="3 - Vzduchotechnická zaří..." sheetId="4" r:id="rId4"/>
    <sheet name="4 - Ústřední vytápění, te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'1 - Stavební část - zatep...'!$C$133:$K$933</definedName>
    <definedName name="_xlnm.Print_Area" localSheetId="1">'1 - Stavební část - zatep...'!$C$4:$J$76,'1 - Stavební část - zatep...'!$C$82:$J$115,'1 - Stavební část - zatep...'!$C$121:$K$933</definedName>
    <definedName name="_xlnm.Print_Titles" localSheetId="1">'1 - Stavební část - zatep...'!$133:$133</definedName>
    <definedName name="_xlnm._FilterDatabase" localSheetId="2" hidden="1">'2 - Silnoproudá elektroin...'!$C$121:$K$145</definedName>
    <definedName name="_xlnm.Print_Area" localSheetId="2">'2 - Silnoproudá elektroin...'!$C$4:$J$76,'2 - Silnoproudá elektroin...'!$C$82:$J$103,'2 - Silnoproudá elektroin...'!$C$109:$K$145</definedName>
    <definedName name="_xlnm.Print_Titles" localSheetId="2">'2 - Silnoproudá elektroin...'!$121:$121</definedName>
    <definedName name="_xlnm._FilterDatabase" localSheetId="3" hidden="1">'3 - Vzduchotechnická zaří...'!$C$123:$K$166</definedName>
    <definedName name="_xlnm.Print_Area" localSheetId="3">'3 - Vzduchotechnická zaří...'!$C$4:$J$76,'3 - Vzduchotechnická zaří...'!$C$82:$J$105,'3 - Vzduchotechnická zaří...'!$C$111:$K$166</definedName>
    <definedName name="_xlnm.Print_Titles" localSheetId="3">'3 - Vzduchotechnická zaří...'!$123:$123</definedName>
    <definedName name="_xlnm._FilterDatabase" localSheetId="4" hidden="1">'4 - Ústřední vytápění, te...'!$C$120:$K$142</definedName>
    <definedName name="_xlnm.Print_Area" localSheetId="4">'4 - Ústřední vytápění, te...'!$C$4:$J$76,'4 - Ústřední vytápění, te...'!$C$82:$J$102,'4 - Ústřední vytápění, te...'!$C$108:$K$142</definedName>
    <definedName name="_xlnm.Print_Titles" localSheetId="4">'4 - Ústřední vytápění, te...'!$120:$120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33"/>
  <c r="BH133"/>
  <c r="BG133"/>
  <c r="BF133"/>
  <c r="T133"/>
  <c r="T132"/>
  <c r="R133"/>
  <c r="R132"/>
  <c r="P133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92"/>
  <c r="J23"/>
  <c r="J18"/>
  <c r="E18"/>
  <c r="F118"/>
  <c r="J17"/>
  <c r="J12"/>
  <c r="J115"/>
  <c r="E7"/>
  <c r="E111"/>
  <c i="4" r="J37"/>
  <c r="J36"/>
  <c i="1" r="AY97"/>
  <c i="4" r="J35"/>
  <c i="1" r="AX97"/>
  <c i="4" r="BI165"/>
  <c r="BH165"/>
  <c r="BG165"/>
  <c r="BF165"/>
  <c r="T165"/>
  <c r="T164"/>
  <c r="R165"/>
  <c r="R164"/>
  <c r="P165"/>
  <c r="P164"/>
  <c r="BI162"/>
  <c r="BH162"/>
  <c r="BG162"/>
  <c r="BF162"/>
  <c r="T162"/>
  <c r="T161"/>
  <c r="R162"/>
  <c r="R161"/>
  <c r="P162"/>
  <c r="P161"/>
  <c r="BI159"/>
  <c r="BH159"/>
  <c r="BG159"/>
  <c r="BF159"/>
  <c r="T159"/>
  <c r="T158"/>
  <c r="T157"/>
  <c r="R159"/>
  <c r="R158"/>
  <c r="R157"/>
  <c r="P159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0"/>
  <c r="F120"/>
  <c r="F118"/>
  <c r="E116"/>
  <c r="J91"/>
  <c r="F91"/>
  <c r="F89"/>
  <c r="E87"/>
  <c r="J24"/>
  <c r="E24"/>
  <c r="J121"/>
  <c r="J23"/>
  <c r="J18"/>
  <c r="E18"/>
  <c r="F121"/>
  <c r="J17"/>
  <c r="J12"/>
  <c r="J89"/>
  <c r="E7"/>
  <c r="E114"/>
  <c i="3" r="J37"/>
  <c r="J36"/>
  <c i="1" r="AY96"/>
  <c i="3" r="J35"/>
  <c i="1" r="AX96"/>
  <c i="3" r="BI144"/>
  <c r="BH144"/>
  <c r="BG144"/>
  <c r="BF144"/>
  <c r="T144"/>
  <c r="T143"/>
  <c r="R144"/>
  <c r="R143"/>
  <c r="P144"/>
  <c r="P143"/>
  <c r="BI141"/>
  <c r="BH141"/>
  <c r="BG141"/>
  <c r="BF141"/>
  <c r="T141"/>
  <c r="T140"/>
  <c r="R141"/>
  <c r="R140"/>
  <c r="P141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18"/>
  <c r="F118"/>
  <c r="F116"/>
  <c r="E114"/>
  <c r="J91"/>
  <c r="F91"/>
  <c r="F89"/>
  <c r="E87"/>
  <c r="J24"/>
  <c r="E24"/>
  <c r="J92"/>
  <c r="J23"/>
  <c r="J18"/>
  <c r="E18"/>
  <c r="F119"/>
  <c r="J17"/>
  <c r="J12"/>
  <c r="J89"/>
  <c r="E7"/>
  <c r="E85"/>
  <c i="2" r="J37"/>
  <c r="J36"/>
  <c i="1" r="AY95"/>
  <c i="2" r="J35"/>
  <c i="1" r="AX95"/>
  <c i="2" r="BI931"/>
  <c r="BH931"/>
  <c r="BG931"/>
  <c r="BF931"/>
  <c r="T931"/>
  <c r="R931"/>
  <c r="P931"/>
  <c r="BI929"/>
  <c r="BH929"/>
  <c r="BG929"/>
  <c r="BF929"/>
  <c r="T929"/>
  <c r="R929"/>
  <c r="P929"/>
  <c r="BI926"/>
  <c r="BH926"/>
  <c r="BG926"/>
  <c r="BF926"/>
  <c r="T926"/>
  <c r="R926"/>
  <c r="P926"/>
  <c r="BI917"/>
  <c r="BH917"/>
  <c r="BG917"/>
  <c r="BF917"/>
  <c r="T917"/>
  <c r="T916"/>
  <c r="R917"/>
  <c r="R916"/>
  <c r="P917"/>
  <c r="P916"/>
  <c r="BI914"/>
  <c r="BH914"/>
  <c r="BG914"/>
  <c r="BF914"/>
  <c r="T914"/>
  <c r="R914"/>
  <c r="P914"/>
  <c r="BI911"/>
  <c r="BH911"/>
  <c r="BG911"/>
  <c r="BF911"/>
  <c r="T911"/>
  <c r="R911"/>
  <c r="P911"/>
  <c r="BI904"/>
  <c r="BH904"/>
  <c r="BG904"/>
  <c r="BF904"/>
  <c r="T904"/>
  <c r="R904"/>
  <c r="P904"/>
  <c r="BI902"/>
  <c r="BH902"/>
  <c r="BG902"/>
  <c r="BF902"/>
  <c r="T902"/>
  <c r="R902"/>
  <c r="P902"/>
  <c r="BI895"/>
  <c r="BH895"/>
  <c r="BG895"/>
  <c r="BF895"/>
  <c r="T895"/>
  <c r="R895"/>
  <c r="P895"/>
  <c r="BI892"/>
  <c r="BH892"/>
  <c r="BG892"/>
  <c r="BF892"/>
  <c r="T892"/>
  <c r="R892"/>
  <c r="P892"/>
  <c r="BI888"/>
  <c r="BH888"/>
  <c r="BG888"/>
  <c r="BF888"/>
  <c r="T888"/>
  <c r="R888"/>
  <c r="P888"/>
  <c r="BI884"/>
  <c r="BH884"/>
  <c r="BG884"/>
  <c r="BF884"/>
  <c r="T884"/>
  <c r="R884"/>
  <c r="P884"/>
  <c r="BI880"/>
  <c r="BH880"/>
  <c r="BG880"/>
  <c r="BF880"/>
  <c r="T880"/>
  <c r="R880"/>
  <c r="P880"/>
  <c r="BI876"/>
  <c r="BH876"/>
  <c r="BG876"/>
  <c r="BF876"/>
  <c r="T876"/>
  <c r="R876"/>
  <c r="P876"/>
  <c r="BI870"/>
  <c r="BH870"/>
  <c r="BG870"/>
  <c r="BF870"/>
  <c r="T870"/>
  <c r="R870"/>
  <c r="P870"/>
  <c r="BI865"/>
  <c r="BH865"/>
  <c r="BG865"/>
  <c r="BF865"/>
  <c r="T865"/>
  <c r="R865"/>
  <c r="P865"/>
  <c r="BI857"/>
  <c r="BH857"/>
  <c r="BG857"/>
  <c r="BF857"/>
  <c r="T857"/>
  <c r="R857"/>
  <c r="P857"/>
  <c r="BI847"/>
  <c r="BH847"/>
  <c r="BG847"/>
  <c r="BF847"/>
  <c r="T847"/>
  <c r="R847"/>
  <c r="P847"/>
  <c r="BI843"/>
  <c r="BH843"/>
  <c r="BG843"/>
  <c r="BF843"/>
  <c r="T843"/>
  <c r="R843"/>
  <c r="P843"/>
  <c r="BI831"/>
  <c r="BH831"/>
  <c r="BG831"/>
  <c r="BF831"/>
  <c r="T831"/>
  <c r="R831"/>
  <c r="P831"/>
  <c r="BI782"/>
  <c r="BH782"/>
  <c r="BG782"/>
  <c r="BF782"/>
  <c r="T782"/>
  <c r="R782"/>
  <c r="P782"/>
  <c r="BI733"/>
  <c r="BH733"/>
  <c r="BG733"/>
  <c r="BF733"/>
  <c r="T733"/>
  <c r="R733"/>
  <c r="P733"/>
  <c r="BI722"/>
  <c r="BH722"/>
  <c r="BG722"/>
  <c r="BF722"/>
  <c r="T722"/>
  <c r="R722"/>
  <c r="P722"/>
  <c r="BI710"/>
  <c r="BH710"/>
  <c r="BG710"/>
  <c r="BF710"/>
  <c r="T710"/>
  <c r="R710"/>
  <c r="P710"/>
  <c r="BI689"/>
  <c r="BH689"/>
  <c r="BG689"/>
  <c r="BF689"/>
  <c r="T689"/>
  <c r="R689"/>
  <c r="P689"/>
  <c r="BI681"/>
  <c r="BH681"/>
  <c r="BG681"/>
  <c r="BF681"/>
  <c r="T681"/>
  <c r="R681"/>
  <c r="P681"/>
  <c r="BI673"/>
  <c r="BH673"/>
  <c r="BG673"/>
  <c r="BF673"/>
  <c r="T673"/>
  <c r="R673"/>
  <c r="P673"/>
  <c r="BI671"/>
  <c r="BH671"/>
  <c r="BG671"/>
  <c r="BF671"/>
  <c r="T671"/>
  <c r="R671"/>
  <c r="P671"/>
  <c r="BI661"/>
  <c r="BH661"/>
  <c r="BG661"/>
  <c r="BF661"/>
  <c r="T661"/>
  <c r="R661"/>
  <c r="P661"/>
  <c r="BI659"/>
  <c r="BH659"/>
  <c r="BG659"/>
  <c r="BF659"/>
  <c r="T659"/>
  <c r="R659"/>
  <c r="P659"/>
  <c r="BI651"/>
  <c r="BH651"/>
  <c r="BG651"/>
  <c r="BF651"/>
  <c r="T651"/>
  <c r="R651"/>
  <c r="P651"/>
  <c r="BI641"/>
  <c r="BH641"/>
  <c r="BG641"/>
  <c r="BF641"/>
  <c r="T641"/>
  <c r="R641"/>
  <c r="P641"/>
  <c r="BI637"/>
  <c r="BH637"/>
  <c r="BG637"/>
  <c r="BF637"/>
  <c r="T637"/>
  <c r="R637"/>
  <c r="P637"/>
  <c r="BI633"/>
  <c r="BH633"/>
  <c r="BG633"/>
  <c r="BF633"/>
  <c r="T633"/>
  <c r="R633"/>
  <c r="P633"/>
  <c r="BI625"/>
  <c r="BH625"/>
  <c r="BG625"/>
  <c r="BF625"/>
  <c r="T625"/>
  <c r="R625"/>
  <c r="P625"/>
  <c r="BI615"/>
  <c r="BH615"/>
  <c r="BG615"/>
  <c r="BF615"/>
  <c r="T615"/>
  <c r="R615"/>
  <c r="P615"/>
  <c r="BI611"/>
  <c r="BH611"/>
  <c r="BG611"/>
  <c r="BF611"/>
  <c r="T611"/>
  <c r="R611"/>
  <c r="P611"/>
  <c r="BI589"/>
  <c r="BH589"/>
  <c r="BG589"/>
  <c r="BF589"/>
  <c r="T589"/>
  <c r="R589"/>
  <c r="P589"/>
  <c r="BI586"/>
  <c r="BH586"/>
  <c r="BG586"/>
  <c r="BF586"/>
  <c r="T586"/>
  <c r="R586"/>
  <c r="P586"/>
  <c r="BI583"/>
  <c r="BH583"/>
  <c r="BG583"/>
  <c r="BF583"/>
  <c r="T583"/>
  <c r="R583"/>
  <c r="P583"/>
  <c r="BI578"/>
  <c r="BH578"/>
  <c r="BG578"/>
  <c r="BF578"/>
  <c r="T578"/>
  <c r="R578"/>
  <c r="P578"/>
  <c r="BI571"/>
  <c r="BH571"/>
  <c r="BG571"/>
  <c r="BF571"/>
  <c r="T571"/>
  <c r="R571"/>
  <c r="P571"/>
  <c r="BI568"/>
  <c r="BH568"/>
  <c r="BG568"/>
  <c r="BF568"/>
  <c r="T568"/>
  <c r="R568"/>
  <c r="P568"/>
  <c r="BI565"/>
  <c r="BH565"/>
  <c r="BG565"/>
  <c r="BF565"/>
  <c r="T565"/>
  <c r="R565"/>
  <c r="P565"/>
  <c r="BI562"/>
  <c r="BH562"/>
  <c r="BG562"/>
  <c r="BF562"/>
  <c r="T562"/>
  <c r="R562"/>
  <c r="P562"/>
  <c r="BI557"/>
  <c r="BH557"/>
  <c r="BG557"/>
  <c r="BF557"/>
  <c r="T557"/>
  <c r="R557"/>
  <c r="P557"/>
  <c r="BI552"/>
  <c r="BH552"/>
  <c r="BG552"/>
  <c r="BF552"/>
  <c r="T552"/>
  <c r="R552"/>
  <c r="P552"/>
  <c r="BI527"/>
  <c r="BH527"/>
  <c r="BG527"/>
  <c r="BF527"/>
  <c r="T527"/>
  <c r="R527"/>
  <c r="P527"/>
  <c r="BI512"/>
  <c r="BH512"/>
  <c r="BG512"/>
  <c r="BF512"/>
  <c r="T512"/>
  <c r="R512"/>
  <c r="P512"/>
  <c r="BI481"/>
  <c r="BH481"/>
  <c r="BG481"/>
  <c r="BF481"/>
  <c r="T481"/>
  <c r="R481"/>
  <c r="P481"/>
  <c r="BI474"/>
  <c r="BH474"/>
  <c r="BG474"/>
  <c r="BF474"/>
  <c r="T474"/>
  <c r="R474"/>
  <c r="P474"/>
  <c r="BI470"/>
  <c r="BH470"/>
  <c r="BG470"/>
  <c r="BF470"/>
  <c r="T470"/>
  <c r="R470"/>
  <c r="P470"/>
  <c r="BI467"/>
  <c r="BH467"/>
  <c r="BG467"/>
  <c r="BF467"/>
  <c r="T467"/>
  <c r="R467"/>
  <c r="P467"/>
  <c r="BI463"/>
  <c r="BH463"/>
  <c r="BG463"/>
  <c r="BF463"/>
  <c r="T463"/>
  <c r="R463"/>
  <c r="P463"/>
  <c r="BI460"/>
  <c r="BH460"/>
  <c r="BG460"/>
  <c r="BF460"/>
  <c r="T460"/>
  <c r="R460"/>
  <c r="P460"/>
  <c r="BI453"/>
  <c r="BH453"/>
  <c r="BG453"/>
  <c r="BF453"/>
  <c r="T453"/>
  <c r="R453"/>
  <c r="P453"/>
  <c r="BI450"/>
  <c r="BH450"/>
  <c r="BG450"/>
  <c r="BF450"/>
  <c r="T450"/>
  <c r="R450"/>
  <c r="P450"/>
  <c r="BI446"/>
  <c r="BH446"/>
  <c r="BG446"/>
  <c r="BF446"/>
  <c r="T446"/>
  <c r="R446"/>
  <c r="P446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26"/>
  <c r="BH426"/>
  <c r="BG426"/>
  <c r="BF426"/>
  <c r="T426"/>
  <c r="R426"/>
  <c r="P426"/>
  <c r="BI423"/>
  <c r="BH423"/>
  <c r="BG423"/>
  <c r="BF423"/>
  <c r="T423"/>
  <c r="R423"/>
  <c r="P423"/>
  <c r="BI416"/>
  <c r="BH416"/>
  <c r="BG416"/>
  <c r="BF416"/>
  <c r="T416"/>
  <c r="R416"/>
  <c r="P416"/>
  <c r="BI412"/>
  <c r="BH412"/>
  <c r="BG412"/>
  <c r="BF412"/>
  <c r="T412"/>
  <c r="T411"/>
  <c r="R412"/>
  <c r="R411"/>
  <c r="P412"/>
  <c r="P411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399"/>
  <c r="BH399"/>
  <c r="BG399"/>
  <c r="BF399"/>
  <c r="T399"/>
  <c r="R399"/>
  <c r="P399"/>
  <c r="BI395"/>
  <c r="BH395"/>
  <c r="BG395"/>
  <c r="BF395"/>
  <c r="T395"/>
  <c r="R395"/>
  <c r="P395"/>
  <c r="BI388"/>
  <c r="BH388"/>
  <c r="BG388"/>
  <c r="BF388"/>
  <c r="T388"/>
  <c r="R388"/>
  <c r="P388"/>
  <c r="BI386"/>
  <c r="BH386"/>
  <c r="BG386"/>
  <c r="BF386"/>
  <c r="T386"/>
  <c r="R386"/>
  <c r="P386"/>
  <c r="BI382"/>
  <c r="BH382"/>
  <c r="BG382"/>
  <c r="BF382"/>
  <c r="T382"/>
  <c r="R382"/>
  <c r="P382"/>
  <c r="BI375"/>
  <c r="BH375"/>
  <c r="BG375"/>
  <c r="BF375"/>
  <c r="T375"/>
  <c r="R375"/>
  <c r="P375"/>
  <c r="BI373"/>
  <c r="BH373"/>
  <c r="BG373"/>
  <c r="BF373"/>
  <c r="T373"/>
  <c r="R373"/>
  <c r="P373"/>
  <c r="BI370"/>
  <c r="BH370"/>
  <c r="BG370"/>
  <c r="BF370"/>
  <c r="T370"/>
  <c r="R370"/>
  <c r="P370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1"/>
  <c r="BH321"/>
  <c r="BG321"/>
  <c r="BF321"/>
  <c r="T321"/>
  <c r="R321"/>
  <c r="P321"/>
  <c r="BI282"/>
  <c r="BH282"/>
  <c r="BG282"/>
  <c r="BF282"/>
  <c r="T282"/>
  <c r="R282"/>
  <c r="P282"/>
  <c r="BI251"/>
  <c r="BH251"/>
  <c r="BG251"/>
  <c r="BF251"/>
  <c r="T251"/>
  <c r="R251"/>
  <c r="P251"/>
  <c r="BI244"/>
  <c r="BH244"/>
  <c r="BG244"/>
  <c r="BF244"/>
  <c r="T244"/>
  <c r="R244"/>
  <c r="P244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4"/>
  <c r="BH224"/>
  <c r="BG224"/>
  <c r="BF224"/>
  <c r="T224"/>
  <c r="R224"/>
  <c r="P224"/>
  <c r="BI217"/>
  <c r="BH217"/>
  <c r="BG217"/>
  <c r="BF217"/>
  <c r="T217"/>
  <c r="R217"/>
  <c r="P217"/>
  <c r="BI210"/>
  <c r="BH210"/>
  <c r="BG210"/>
  <c r="BF210"/>
  <c r="T210"/>
  <c r="R210"/>
  <c r="P210"/>
  <c r="BI166"/>
  <c r="BH166"/>
  <c r="BG166"/>
  <c r="BF166"/>
  <c r="T166"/>
  <c r="R166"/>
  <c r="P166"/>
  <c r="BI157"/>
  <c r="BH157"/>
  <c r="BG157"/>
  <c r="BF157"/>
  <c r="T157"/>
  <c r="T156"/>
  <c r="R157"/>
  <c r="R156"/>
  <c r="P157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37"/>
  <c r="BH137"/>
  <c r="BG137"/>
  <c r="BF137"/>
  <c r="T137"/>
  <c r="R137"/>
  <c r="P137"/>
  <c r="J130"/>
  <c r="F130"/>
  <c r="F128"/>
  <c r="E126"/>
  <c r="J91"/>
  <c r="F91"/>
  <c r="F89"/>
  <c r="E87"/>
  <c r="J24"/>
  <c r="E24"/>
  <c r="J131"/>
  <c r="J23"/>
  <c r="J18"/>
  <c r="E18"/>
  <c r="F131"/>
  <c r="J17"/>
  <c r="J12"/>
  <c r="J128"/>
  <c r="E7"/>
  <c r="E124"/>
  <c i="1" r="L90"/>
  <c r="AM90"/>
  <c r="AM89"/>
  <c r="L89"/>
  <c r="AM87"/>
  <c r="L87"/>
  <c r="L85"/>
  <c r="L84"/>
  <c i="2" r="J914"/>
  <c r="BK876"/>
  <c r="BK710"/>
  <c r="J671"/>
  <c r="J583"/>
  <c r="J467"/>
  <c r="J446"/>
  <c r="BK409"/>
  <c r="BK333"/>
  <c r="BK282"/>
  <c r="BK210"/>
  <c r="BK888"/>
  <c r="BK831"/>
  <c r="BK671"/>
  <c r="BK586"/>
  <c r="BK562"/>
  <c r="BK433"/>
  <c r="J395"/>
  <c r="J356"/>
  <c r="BK331"/>
  <c r="J244"/>
  <c r="J166"/>
  <c r="BK917"/>
  <c r="BK895"/>
  <c r="BK880"/>
  <c r="J847"/>
  <c r="J710"/>
  <c r="J641"/>
  <c r="J615"/>
  <c r="J568"/>
  <c r="J527"/>
  <c r="J460"/>
  <c r="J439"/>
  <c r="BK412"/>
  <c r="BK382"/>
  <c r="J354"/>
  <c r="J321"/>
  <c r="J224"/>
  <c r="BK150"/>
  <c r="J931"/>
  <c r="BK926"/>
  <c r="J911"/>
  <c r="BK782"/>
  <c r="BK681"/>
  <c r="J659"/>
  <c r="BK641"/>
  <c r="BK615"/>
  <c r="J571"/>
  <c r="BK481"/>
  <c r="BK467"/>
  <c r="BK416"/>
  <c r="BK399"/>
  <c r="BK364"/>
  <c r="BK354"/>
  <c r="J335"/>
  <c r="J231"/>
  <c r="BK145"/>
  <c i="3" r="BK138"/>
  <c r="J130"/>
  <c r="J141"/>
  <c r="BK141"/>
  <c i="4" r="BK165"/>
  <c r="J138"/>
  <c r="J165"/>
  <c r="BK153"/>
  <c r="BK143"/>
  <c r="J153"/>
  <c r="J143"/>
  <c r="J140"/>
  <c i="5" r="BK141"/>
  <c r="BK124"/>
  <c r="J139"/>
  <c r="J133"/>
  <c r="J124"/>
  <c i="2" r="BK904"/>
  <c r="J895"/>
  <c r="BK870"/>
  <c r="BK673"/>
  <c r="J586"/>
  <c r="BK470"/>
  <c r="J433"/>
  <c r="BK373"/>
  <c r="J251"/>
  <c r="J217"/>
  <c r="BK902"/>
  <c r="J870"/>
  <c r="BK733"/>
  <c r="BK659"/>
  <c r="BK568"/>
  <c r="J453"/>
  <c r="BK426"/>
  <c r="J382"/>
  <c r="BK359"/>
  <c r="BK340"/>
  <c r="J282"/>
  <c r="BK217"/>
  <c r="BK147"/>
  <c r="BK914"/>
  <c r="J888"/>
  <c r="J857"/>
  <c r="BK722"/>
  <c r="J633"/>
  <c r="BK578"/>
  <c r="J557"/>
  <c r="BK463"/>
  <c r="BK446"/>
  <c r="J416"/>
  <c r="BK395"/>
  <c r="J364"/>
  <c r="BK337"/>
  <c r="BK251"/>
  <c r="BK166"/>
  <c r="BK152"/>
  <c i="1" r="AS94"/>
  <c i="2" r="BK552"/>
  <c r="J463"/>
  <c r="J406"/>
  <c r="J388"/>
  <c r="BK362"/>
  <c r="BK351"/>
  <c r="BK244"/>
  <c r="BK224"/>
  <c r="J150"/>
  <c i="3" r="J144"/>
  <c r="J126"/>
  <c r="BK133"/>
  <c r="J138"/>
  <c i="4" r="BK162"/>
  <c r="J134"/>
  <c r="J162"/>
  <c r="J151"/>
  <c r="BK140"/>
  <c r="BK159"/>
  <c r="J147"/>
  <c r="J149"/>
  <c r="J132"/>
  <c i="5" r="BK136"/>
  <c r="BK130"/>
  <c r="J136"/>
  <c r="J128"/>
  <c i="2" r="J902"/>
  <c r="J884"/>
  <c r="BK865"/>
  <c r="BK661"/>
  <c r="J552"/>
  <c r="BK436"/>
  <c r="BK404"/>
  <c r="J331"/>
  <c r="J242"/>
  <c r="BK137"/>
  <c r="BK884"/>
  <c r="J782"/>
  <c r="J661"/>
  <c r="BK571"/>
  <c r="BK474"/>
  <c r="J436"/>
  <c r="BK406"/>
  <c r="J375"/>
  <c r="BK342"/>
  <c r="BK328"/>
  <c r="BK234"/>
  <c r="J157"/>
  <c r="J892"/>
  <c r="J865"/>
  <c r="J831"/>
  <c r="J681"/>
  <c r="J637"/>
  <c r="J611"/>
  <c r="BK565"/>
  <c r="BK512"/>
  <c r="BK450"/>
  <c r="J423"/>
  <c r="J399"/>
  <c r="J373"/>
  <c r="J340"/>
  <c r="BK335"/>
  <c r="J210"/>
  <c r="J154"/>
  <c r="J145"/>
  <c r="BK929"/>
  <c r="BK857"/>
  <c r="BK689"/>
  <c r="J651"/>
  <c r="BK633"/>
  <c r="BK589"/>
  <c r="J565"/>
  <c r="J474"/>
  <c r="BK423"/>
  <c r="J402"/>
  <c r="BK370"/>
  <c r="BK356"/>
  <c r="J342"/>
  <c r="J238"/>
  <c r="J152"/>
  <c i="3" r="BK126"/>
  <c r="J133"/>
  <c r="BK128"/>
  <c r="BK136"/>
  <c r="BK130"/>
  <c i="4" r="BK155"/>
  <c r="J130"/>
  <c r="J159"/>
  <c r="BK138"/>
  <c r="BK132"/>
  <c r="BK149"/>
  <c r="BK128"/>
  <c r="BK134"/>
  <c i="5" r="BK139"/>
  <c r="BK133"/>
  <c r="J34"/>
  <c i="2" r="BK911"/>
  <c r="J880"/>
  <c r="J733"/>
  <c r="BK611"/>
  <c r="BK527"/>
  <c r="BK460"/>
  <c r="J412"/>
  <c r="BK386"/>
  <c r="BK321"/>
  <c r="J234"/>
  <c r="BK892"/>
  <c r="J843"/>
  <c r="J689"/>
  <c r="BK583"/>
  <c r="BK557"/>
  <c r="J450"/>
  <c r="J409"/>
  <c r="J386"/>
  <c r="J370"/>
  <c r="J351"/>
  <c r="BK238"/>
  <c r="J926"/>
  <c r="J904"/>
  <c r="J876"/>
  <c r="BK843"/>
  <c r="BK651"/>
  <c r="J625"/>
  <c r="J589"/>
  <c r="J562"/>
  <c r="J481"/>
  <c r="BK453"/>
  <c r="J426"/>
  <c r="BK402"/>
  <c r="BK388"/>
  <c r="J362"/>
  <c r="J337"/>
  <c r="BK231"/>
  <c r="BK157"/>
  <c r="J147"/>
  <c r="BK931"/>
  <c r="J929"/>
  <c r="J917"/>
  <c r="BK847"/>
  <c r="J722"/>
  <c r="J673"/>
  <c r="BK637"/>
  <c r="BK625"/>
  <c r="J578"/>
  <c r="J512"/>
  <c r="J470"/>
  <c r="BK439"/>
  <c r="J404"/>
  <c r="BK375"/>
  <c r="J359"/>
  <c r="J333"/>
  <c r="J328"/>
  <c r="BK242"/>
  <c r="BK154"/>
  <c r="J137"/>
  <c i="3" r="J136"/>
  <c r="J132"/>
  <c r="BK144"/>
  <c r="BK132"/>
  <c r="J128"/>
  <c i="4" r="BK147"/>
  <c r="J128"/>
  <c r="J155"/>
  <c r="BK145"/>
  <c r="BK136"/>
  <c r="BK151"/>
  <c r="J136"/>
  <c r="J145"/>
  <c r="BK130"/>
  <c i="5" r="BK128"/>
  <c r="J126"/>
  <c r="J141"/>
  <c r="J130"/>
  <c r="BK126"/>
  <c i="2" l="1" r="P136"/>
  <c r="T165"/>
  <c r="T164"/>
  <c r="R320"/>
  <c r="R319"/>
  <c r="R401"/>
  <c r="R415"/>
  <c r="P438"/>
  <c r="P570"/>
  <c r="P588"/>
  <c r="T894"/>
  <c r="R928"/>
  <c r="R925"/>
  <c i="3" r="BK125"/>
  <c r="J125"/>
  <c r="J99"/>
  <c r="BK135"/>
  <c r="J135"/>
  <c r="J100"/>
  <c i="4" r="T127"/>
  <c r="BK142"/>
  <c r="J142"/>
  <c r="J100"/>
  <c i="5" r="BK123"/>
  <c i="2" r="BK136"/>
  <c r="J136"/>
  <c r="J98"/>
  <c r="R165"/>
  <c r="R164"/>
  <c r="BK320"/>
  <c r="J320"/>
  <c r="J103"/>
  <c r="BK401"/>
  <c r="J401"/>
  <c r="J104"/>
  <c r="T415"/>
  <c r="T438"/>
  <c r="T570"/>
  <c r="BK588"/>
  <c r="J588"/>
  <c r="J110"/>
  <c r="R894"/>
  <c r="P928"/>
  <c r="P925"/>
  <c i="3" r="R125"/>
  <c r="T135"/>
  <c i="4" r="P127"/>
  <c r="P126"/>
  <c r="P125"/>
  <c r="P124"/>
  <c i="1" r="AU97"/>
  <c i="4" r="P142"/>
  <c i="5" r="P123"/>
  <c r="P122"/>
  <c r="R138"/>
  <c i="2" r="R136"/>
  <c r="R135"/>
  <c r="BK165"/>
  <c r="J165"/>
  <c r="J101"/>
  <c r="T320"/>
  <c r="T319"/>
  <c r="T401"/>
  <c r="BK415"/>
  <c r="J415"/>
  <c r="J107"/>
  <c r="R438"/>
  <c r="R570"/>
  <c r="T588"/>
  <c r="P894"/>
  <c r="T928"/>
  <c r="T925"/>
  <c i="3" r="P125"/>
  <c r="P135"/>
  <c i="4" r="BK127"/>
  <c r="BK126"/>
  <c r="BK125"/>
  <c r="J125"/>
  <c r="J97"/>
  <c r="R142"/>
  <c i="5" r="T123"/>
  <c r="T122"/>
  <c r="P138"/>
  <c i="2" r="T136"/>
  <c r="P165"/>
  <c r="P164"/>
  <c r="P320"/>
  <c r="P319"/>
  <c r="P401"/>
  <c r="P415"/>
  <c r="P414"/>
  <c r="BK438"/>
  <c r="J438"/>
  <c r="J108"/>
  <c r="BK570"/>
  <c r="J570"/>
  <c r="J109"/>
  <c r="R588"/>
  <c r="BK894"/>
  <c r="J894"/>
  <c r="J111"/>
  <c r="BK928"/>
  <c r="J928"/>
  <c r="J114"/>
  <c i="3" r="T125"/>
  <c r="T124"/>
  <c r="T123"/>
  <c r="T122"/>
  <c r="R135"/>
  <c i="4" r="R127"/>
  <c r="R126"/>
  <c r="R125"/>
  <c r="R124"/>
  <c r="T142"/>
  <c i="5" r="R123"/>
  <c r="R122"/>
  <c r="R121"/>
  <c r="BK138"/>
  <c r="J138"/>
  <c r="J101"/>
  <c r="T138"/>
  <c i="4" r="BK158"/>
  <c r="J158"/>
  <c r="J102"/>
  <c r="BK161"/>
  <c r="J161"/>
  <c r="J103"/>
  <c r="BK164"/>
  <c r="J164"/>
  <c r="J104"/>
  <c i="2" r="BK925"/>
  <c r="J925"/>
  <c r="J113"/>
  <c i="5" r="BK132"/>
  <c r="J132"/>
  <c r="J99"/>
  <c i="2" r="BK156"/>
  <c r="J156"/>
  <c r="J99"/>
  <c r="BK916"/>
  <c r="J916"/>
  <c r="J112"/>
  <c i="3" r="BK140"/>
  <c r="J140"/>
  <c r="J101"/>
  <c r="BK143"/>
  <c r="J143"/>
  <c r="J102"/>
  <c i="2" r="BK411"/>
  <c r="J411"/>
  <c r="J105"/>
  <c i="5" r="BK135"/>
  <c r="J135"/>
  <c r="J100"/>
  <c i="4" r="J126"/>
  <c r="J98"/>
  <c r="J127"/>
  <c r="J99"/>
  <c i="5" r="E85"/>
  <c r="F92"/>
  <c r="BE124"/>
  <c r="BE130"/>
  <c r="BE133"/>
  <c r="BE139"/>
  <c r="J118"/>
  <c r="BE126"/>
  <c r="BE128"/>
  <c r="J89"/>
  <c r="BE136"/>
  <c r="BE141"/>
  <c i="1" r="AW98"/>
  <c i="3" r="BK124"/>
  <c r="J124"/>
  <c r="J98"/>
  <c i="4" r="E85"/>
  <c r="F92"/>
  <c r="BE149"/>
  <c r="BE153"/>
  <c r="BE159"/>
  <c r="J92"/>
  <c r="J118"/>
  <c r="BE130"/>
  <c r="BE138"/>
  <c r="BE143"/>
  <c r="BE155"/>
  <c r="BE128"/>
  <c r="BE147"/>
  <c r="BE162"/>
  <c r="BE132"/>
  <c r="BE134"/>
  <c r="BE136"/>
  <c r="BE140"/>
  <c r="BE145"/>
  <c r="BE151"/>
  <c r="BE165"/>
  <c i="3" r="BE133"/>
  <c r="BE136"/>
  <c r="BE144"/>
  <c r="F92"/>
  <c r="J116"/>
  <c r="J119"/>
  <c r="BE126"/>
  <c r="BE130"/>
  <c r="E112"/>
  <c r="BE141"/>
  <c r="BE128"/>
  <c r="BE132"/>
  <c r="BE138"/>
  <c i="2" r="F92"/>
  <c r="BE166"/>
  <c r="BE210"/>
  <c r="BE217"/>
  <c r="BE231"/>
  <c r="BE282"/>
  <c r="BE328"/>
  <c r="BE370"/>
  <c r="BE388"/>
  <c r="BE409"/>
  <c r="BE426"/>
  <c r="BE433"/>
  <c r="BE446"/>
  <c r="BE552"/>
  <c r="BE578"/>
  <c r="BE661"/>
  <c r="BE722"/>
  <c r="BE865"/>
  <c r="BE870"/>
  <c r="BE880"/>
  <c r="BE892"/>
  <c r="BE895"/>
  <c r="BE902"/>
  <c r="BE917"/>
  <c r="BE926"/>
  <c r="BE929"/>
  <c r="BE931"/>
  <c r="E85"/>
  <c r="BE234"/>
  <c r="BE242"/>
  <c r="BE321"/>
  <c r="BE331"/>
  <c r="BE342"/>
  <c r="BE356"/>
  <c r="BE404"/>
  <c r="BE406"/>
  <c r="BE436"/>
  <c r="BE450"/>
  <c r="BE470"/>
  <c r="BE527"/>
  <c r="BE568"/>
  <c r="BE583"/>
  <c r="BE586"/>
  <c r="BE659"/>
  <c r="BE671"/>
  <c r="BE710"/>
  <c r="BE733"/>
  <c r="BE876"/>
  <c r="BE884"/>
  <c r="J89"/>
  <c r="J92"/>
  <c r="BE137"/>
  <c r="BE152"/>
  <c r="BE244"/>
  <c r="BE251"/>
  <c r="BE333"/>
  <c r="BE337"/>
  <c r="BE362"/>
  <c r="BE373"/>
  <c r="BE386"/>
  <c r="BE395"/>
  <c r="BE402"/>
  <c r="BE412"/>
  <c r="BE439"/>
  <c r="BE467"/>
  <c r="BE512"/>
  <c r="BE611"/>
  <c r="BE615"/>
  <c r="BE625"/>
  <c r="BE637"/>
  <c r="BE673"/>
  <c r="BE689"/>
  <c r="BE847"/>
  <c r="BE857"/>
  <c r="BE904"/>
  <c r="BE914"/>
  <c r="BE145"/>
  <c r="BE147"/>
  <c r="BE150"/>
  <c r="BE154"/>
  <c r="BE157"/>
  <c r="BE224"/>
  <c r="BE238"/>
  <c r="BE335"/>
  <c r="BE340"/>
  <c r="BE351"/>
  <c r="BE354"/>
  <c r="BE359"/>
  <c r="BE364"/>
  <c r="BE375"/>
  <c r="BE382"/>
  <c r="BE399"/>
  <c r="BE416"/>
  <c r="BE423"/>
  <c r="BE453"/>
  <c r="BE460"/>
  <c r="BE463"/>
  <c r="BE474"/>
  <c r="BE481"/>
  <c r="BE557"/>
  <c r="BE562"/>
  <c r="BE565"/>
  <c r="BE571"/>
  <c r="BE589"/>
  <c r="BE633"/>
  <c r="BE641"/>
  <c r="BE651"/>
  <c r="BE681"/>
  <c r="BE782"/>
  <c r="BE831"/>
  <c r="BE843"/>
  <c r="BE888"/>
  <c r="BE911"/>
  <c r="F34"/>
  <c i="1" r="BA95"/>
  <c i="2" r="F36"/>
  <c i="1" r="BC95"/>
  <c i="2" r="F35"/>
  <c i="1" r="BB95"/>
  <c i="3" r="F35"/>
  <c i="1" r="BB96"/>
  <c i="4" r="J34"/>
  <c i="1" r="AW97"/>
  <c i="4" r="F35"/>
  <c i="1" r="BB97"/>
  <c i="5" r="F36"/>
  <c i="1" r="BC98"/>
  <c i="2" r="J34"/>
  <c i="1" r="AW95"/>
  <c i="3" r="F34"/>
  <c i="1" r="BA96"/>
  <c i="3" r="F36"/>
  <c i="1" r="BC96"/>
  <c i="4" r="F34"/>
  <c i="1" r="BA97"/>
  <c i="4" r="F37"/>
  <c i="1" r="BD97"/>
  <c i="5" r="F37"/>
  <c i="1" r="BD98"/>
  <c i="2" r="F37"/>
  <c i="1" r="BD95"/>
  <c i="3" r="J34"/>
  <c i="1" r="AW96"/>
  <c i="3" r="F37"/>
  <c i="1" r="BD96"/>
  <c i="4" r="F36"/>
  <c i="1" r="BC97"/>
  <c i="5" r="F34"/>
  <c i="1" r="BA98"/>
  <c i="5" r="F35"/>
  <c i="1" r="BB98"/>
  <c i="5" l="1" r="T121"/>
  <c r="P121"/>
  <c i="1" r="AU98"/>
  <c i="3" r="R124"/>
  <c r="R123"/>
  <c r="R122"/>
  <c i="2" r="P135"/>
  <c r="P134"/>
  <c i="1" r="AU95"/>
  <c i="2" r="T414"/>
  <c i="4" r="T126"/>
  <c r="T125"/>
  <c r="T124"/>
  <c i="2" r="R414"/>
  <c r="R134"/>
  <c i="3" r="P124"/>
  <c r="P123"/>
  <c r="P122"/>
  <c i="1" r="AU96"/>
  <c i="5" r="BK122"/>
  <c r="J122"/>
  <c r="J97"/>
  <c i="2" r="T135"/>
  <c r="T134"/>
  <c r="BK164"/>
  <c r="J164"/>
  <c r="J100"/>
  <c i="4" r="BK157"/>
  <c r="J157"/>
  <c r="J101"/>
  <c i="5" r="J123"/>
  <c r="J98"/>
  <c i="2" r="BK414"/>
  <c r="J414"/>
  <c r="J106"/>
  <c r="BK319"/>
  <c r="J319"/>
  <c r="J102"/>
  <c i="3" r="BK123"/>
  <c r="BK122"/>
  <c r="J122"/>
  <c r="J96"/>
  <c i="2" r="J33"/>
  <c i="1" r="AV95"/>
  <c r="AT95"/>
  <c i="2" r="F33"/>
  <c i="1" r="AZ95"/>
  <c i="3" r="J33"/>
  <c i="1" r="AV96"/>
  <c r="AT96"/>
  <c i="4" r="F33"/>
  <c i="1" r="AZ97"/>
  <c i="5" r="J33"/>
  <c i="1" r="AV98"/>
  <c r="AT98"/>
  <c i="5" r="F33"/>
  <c i="1" r="AZ98"/>
  <c r="BB94"/>
  <c r="W31"/>
  <c i="3" r="F33"/>
  <c i="1" r="AZ96"/>
  <c i="4" r="J33"/>
  <c i="1" r="AV97"/>
  <c r="AT97"/>
  <c r="BD94"/>
  <c r="W33"/>
  <c r="BC94"/>
  <c r="W32"/>
  <c r="BA94"/>
  <c r="AW94"/>
  <c r="AK30"/>
  <c i="2" l="1" r="BK135"/>
  <c r="J135"/>
  <c r="J97"/>
  <c i="5" r="BK121"/>
  <c r="J121"/>
  <c i="4" r="BK124"/>
  <c r="J124"/>
  <c r="J96"/>
  <c i="3" r="J123"/>
  <c r="J97"/>
  <c i="1" r="AU94"/>
  <c i="5" r="J30"/>
  <c i="1" r="AG98"/>
  <c i="3" r="J30"/>
  <c i="1" r="AG96"/>
  <c r="AZ94"/>
  <c r="W29"/>
  <c r="W30"/>
  <c r="AY94"/>
  <c r="AX94"/>
  <c i="5" l="1" r="J39"/>
  <c i="2" r="BK134"/>
  <c r="J134"/>
  <c r="J96"/>
  <c i="5" r="J96"/>
  <c i="3" r="J39"/>
  <c i="1" r="AN96"/>
  <c r="AN98"/>
  <c i="4" r="J30"/>
  <c i="1" r="AG97"/>
  <c r="AN97"/>
  <c r="AV94"/>
  <c r="AK29"/>
  <c i="4" l="1" r="J39"/>
  <c i="2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<sst xmlns="http://schemas.openxmlformats.org/spreadsheetml/2006/main">
  <si>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</si>
  <si>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</si>
  <si>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</si>
  <si>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</si>
  <si>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</si>
  <si>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{8a743ebf-cb2d-4a2d-93c2-3826f7ce4d3f}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</si>
  <si>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</si>
  <si>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</si>
  <si>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</si>
  <si>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</si>
  <si>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</si>
  <si>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</si>
  <si>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</si>
  <si>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</si>
  <si>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2024J-130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</si>
  <si>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</si>
  <si>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</si>
  <si>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Studie stavebně technologického řešení Terminál MHD Liberec-snížení energetické náročnosti budovy</t>
  </si>
  <si>
    <t>KSO:</t>
  </si>
  <si>
    <t>CC-CZ:</t>
  </si>
  <si>
    <t>Místo:</t>
  </si>
  <si>
    <t>Liberec</t>
  </si>
  <si>
    <t>Datum:</t>
  </si>
  <si>
    <t>11. 10. 2024</t>
  </si>
  <si>
    <t>Zadavatel:</t>
  </si>
  <si>
    <t>IČ:</t>
  </si>
  <si>
    <t>DP měst Liberce a Jablonce nad Nisou a.s. Liberec</t>
  </si>
  <si>
    <t>DIČ:</t>
  </si>
  <si>
    <t>Uchazeč:</t>
  </si>
  <si>
    <t>Vyplň údaj</t>
  </si>
  <si>
    <t>Projektant:</t>
  </si>
  <si>
    <t>Projektová kancelář NH s.r.o. Nové Hamry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</si>
  <si>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</si>
  <si>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</si>
  <si>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</si>
  <si>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</si>
  <si>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</si>
  <si>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</si>
  <si>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</si>
  <si>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</si>
  <si>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</si>
  <si>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</si>
  <si>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</si>
  <si>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</si>
  <si>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</si>
  <si>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</si>
  <si>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</si>
  <si>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</si>
  <si>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</si>
  <si>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</si>
  <si>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</si>
  <si>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</si>
  <si>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</si>
  <si>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</si>
  <si>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</si>
  <si>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</si>
  <si>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</si>
  <si>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</si>
  <si>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</si>
  <si>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</si>
  <si>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</si>
  <si>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</si>
  <si>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</si>
  <si>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</si>
  <si>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</si>
  <si>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</si>
  <si>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</si>
  <si>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</si>
  <si>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</si>
  <si>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</si>
  <si>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</si>
  <si>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</si>
  <si>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</si>
  <si>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</si>
  <si>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</si>
  <si>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</si>
  <si>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</si>
  <si>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</si>
  <si>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</si>
  <si>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</si>
  <si>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</si>
  <si>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</si>
  <si>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</si>
  <si>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 - zateplení fasády a výměna otvorových výplní</t>
  </si>
  <si>
    <t>STA</t>
  </si>
  <si>
    <t>{3485929a-77df-48af-a954-f22b2be238f5}</t>
  </si>
  <si>
    <t>2</t>
  </si>
  <si>
    <t>Silnoproudá elektroinstalace - výměna osvětlení, připojení na TČ + VZT</t>
  </si>
  <si>
    <t>{60d9c33d-199e-4469-8f24-a0b0e3a1860d}</t>
  </si>
  <si>
    <t>3</t>
  </si>
  <si>
    <t>Vzduchotechnická zařízení</t>
  </si>
  <si>
    <t>{aa5320c9-3fd6-4fd8-a419-75d3c612929c}</t>
  </si>
  <si>
    <t>4</t>
  </si>
  <si>
    <t xml:space="preserve">Ústřední vytápění, tepelná čerpadla </t>
  </si>
  <si>
    <t>{35b757bd-f664-44f5-b344-f595930dbc80}</t>
  </si>
  <si>
    <t>KRYCÍ LIST SOUPISU PRACÍ</t>
  </si>
  <si>
    <t>Objekt:</t>
  </si>
  <si>
    <t>1 - Stavební část - zateplení fasády a výměna otvorových výplní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</si>
  <si>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</si>
  <si>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</si>
  <si>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</si>
  <si>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</si>
  <si>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</si>
  <si>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</si>
  <si>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 pro zateplení pod terénem S2</t>
  </si>
  <si>
    <t xml:space="preserve">    3 - Svislé a kompletní konstrukce</t>
  </si>
  <si>
    <t xml:space="preserve">    6 - Úpravy povrchů, podlahy a osazování výplní</t>
  </si>
  <si>
    <t xml:space="preserve">      62 - Úprava povrchů vnějších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</si>
  <si>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</si>
  <si>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</si>
  <si>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</si>
  <si>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</si>
  <si>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</si>
  <si>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</si>
  <si>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</si>
  <si>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765 - Krytina skládaná</t>
  </si>
  <si>
    <t xml:space="preserve">    767 - Konstrukce zámečnické</t>
  </si>
  <si>
    <t xml:space="preserve">    781 - Dokončovací práce - obklady</t>
  </si>
  <si>
    <t xml:space="preserve">    782 - Dokončovací práce - obklady z kamene</t>
  </si>
  <si>
    <t>VRN - Vedlejší rozpočtové náklady</t>
  </si>
  <si>
    <t xml:space="preserve">    VRN5 - Finanční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</si>
  <si>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</si>
  <si>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</si>
  <si>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</si>
  <si>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</si>
  <si>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</si>
  <si>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</si>
  <si>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</si>
  <si>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</si>
  <si>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</si>
  <si>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</si>
  <si>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</si>
  <si>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</si>
  <si>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</si>
  <si>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</si>
  <si>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</si>
  <si>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</si>
  <si>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 pro zateplení pod terénem S2</t>
  </si>
  <si>
    <t>K</t>
  </si>
  <si>
    <t>132212131</t>
  </si>
  <si>
    <t>Hloubení nezapažených rýh šířky do 800 mm v soudržných horninách třídy těžitelnosti I skupiny 3 ručně</t>
  </si>
  <si>
    <t>m3</t>
  </si>
  <si>
    <t>CS ÚRS 2024 02</t>
  </si>
  <si>
    <t>-1305609328</t>
  </si>
  <si>
    <t>PP</t>
  </si>
  <si>
    <t>Hloubení nezapažených rýh šířky do 800 mm ručně s urovnáním dna do předepsaného profilu a spádu v hornině třídy těžitelnosti I skupiny 3 soudržných</t>
  </si>
  <si>
    <t>VV</t>
  </si>
  <si>
    <t xml:space="preserve">* odkop pro zateplení pod úroveň terénu </t>
  </si>
  <si>
    <t xml:space="preserve">* před zateplením soklu  pod terénem ST.02 </t>
  </si>
  <si>
    <t>"Levá část osa 02-07" 32,50*1,2/3*2*1,0</t>
  </si>
  <si>
    <t>"Levá část osa 10-19" 50,60*1,2/3*2*1,0</t>
  </si>
  <si>
    <t>"Pravá část osa 24-33" 50,60*0,9/3*2*1,0</t>
  </si>
  <si>
    <t>"Pravá část osa 36-41" 32,5*1,1/3*2*1,0</t>
  </si>
  <si>
    <t>162751117</t>
  </si>
  <si>
    <t>Vodorovné přemístění přes 9 000 do 10000 m výkopku/sypaniny z horniny třídy těžitelnosti I skupiny 1 až 3</t>
  </si>
  <si>
    <t>110001744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</si>
  <si>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</si>
  <si>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171201231</t>
  </si>
  <si>
    <t>Poplatek za uložení zeminy a kamení na recyklační skládce (skládkovné) kód odpadu 17 05 04</t>
  </si>
  <si>
    <t>t</t>
  </si>
  <si>
    <t>2039381712</t>
  </si>
  <si>
    <t>Poplatek za uložení stavebního odpadu na recyklační skládce (skládkovné) zeminy a kamení zatříděného do Katalogu odpadů pod kódem 17 05 04</t>
  </si>
  <si>
    <t>120,673*1,8 'Přepočtené koeficientem množství</t>
  </si>
  <si>
    <t>171251201</t>
  </si>
  <si>
    <t>Uložení sypaniny na skládky nebo meziskládky</t>
  </si>
  <si>
    <t>-221139676</t>
  </si>
  <si>
    <t>Uložení sypaniny na skládky nebo meziskládky bez hutnění s upravením uložené sypaniny do předepsaného tvaru</t>
  </si>
  <si>
    <t>5</t>
  </si>
  <si>
    <t>174151101</t>
  </si>
  <si>
    <t>Zásyp jam, šachet rýh nebo kolem objektů sypaninou se zhutněním</t>
  </si>
  <si>
    <t>524909980</t>
  </si>
  <si>
    <t>Zásyp sypaninou z jakékoliv horniny strojně s uložením výkopku ve vrstvách se zhutněním jam, šachet, rýh nebo kolem objektů v těchto vykopávkách</t>
  </si>
  <si>
    <t>6</t>
  </si>
  <si>
    <t>M</t>
  </si>
  <si>
    <t>58344155</t>
  </si>
  <si>
    <t>štěrkodrť frakce 0/22</t>
  </si>
  <si>
    <t>8</t>
  </si>
  <si>
    <t>1854802972</t>
  </si>
  <si>
    <t>Svislé a kompletní konstrukce</t>
  </si>
  <si>
    <t>7</t>
  </si>
  <si>
    <t>319201321</t>
  </si>
  <si>
    <t>Vyrovnání nerovného povrchu zdiva tl do 30 mm maltou</t>
  </si>
  <si>
    <t>m2</t>
  </si>
  <si>
    <t>1057462842</t>
  </si>
  <si>
    <t>Vyrovnání nerovného povrchu vnitřního i vnějšího zdiva bez odsekání vadných cihel, maltou (s dodáním hmot) tl. do 30 mm</t>
  </si>
  <si>
    <t xml:space="preserve">* před zateplením soklu nad i pod terénem ST.02 </t>
  </si>
  <si>
    <t xml:space="preserve">"Levá část osa 02-07" 32,50*1,2 </t>
  </si>
  <si>
    <t xml:space="preserve">"Levá část osa 10-19" 50,60*1,2 </t>
  </si>
  <si>
    <t>"Pravá část osa 24-33" 50,60*0,9</t>
  </si>
  <si>
    <t>"Pravá část osa 36-41" 32,5*1,1</t>
  </si>
  <si>
    <t>Úpravy povrchů, podlahy a osazování výplní</t>
  </si>
  <si>
    <t>62</t>
  </si>
  <si>
    <t>Úprava povrchů vnějších</t>
  </si>
  <si>
    <t>629991011</t>
  </si>
  <si>
    <t>Zakrytí výplní otvorů a svislých ploch fólií přilepenou lepící páskou</t>
  </si>
  <si>
    <t>1360683903</t>
  </si>
  <si>
    <t>Zakrytí vnějších ploch před znečištěním včetně pozdějšího odkrytí výplní otvorů a svislých ploch fólií přilepenou lepící páskou</t>
  </si>
  <si>
    <t>*AO, AD</t>
  </si>
  <si>
    <t>*Levá část osa 02-07</t>
  </si>
  <si>
    <t>"Dveře posuvné 950x2100" 0,95*2,1*5</t>
  </si>
  <si>
    <t>"dveře 900x2050" 0,9*2,05</t>
  </si>
  <si>
    <t xml:space="preserve">"Okno otevíravé (výklopné) 950x700" 0,95*0,7*10 </t>
  </si>
  <si>
    <t xml:space="preserve">*Levá část – středový objekt </t>
  </si>
  <si>
    <t>"Dveře jednokřídlé – plné izolační výplň 1200x2150" 1,2*2,15</t>
  </si>
  <si>
    <t>"Dveře dvoukřídlé – plné izolační výplň 1700x2150" 1,7*2,15</t>
  </si>
  <si>
    <t>"Dveře dvoukřídlé – plné izolační výplň 2000x3600" 2,0*3,6</t>
  </si>
  <si>
    <t>"Dveře dvoukřídlé – 1 sklo + výplň 1800x2150" 1,8*2,15</t>
  </si>
  <si>
    <t>"Okno otevíravé (výklopné) 950x800" 0,95*0,8*(10+10)</t>
  </si>
  <si>
    <t>*Pravá část – středový objekt osa 24-33</t>
  </si>
  <si>
    <t>"Dveře jednokřídlé – plné izolační výplň 1000x2100" 1,0*2,1</t>
  </si>
  <si>
    <t>"Dveře jednokřídlé – plné prosklení 1000x2500" 1,0*2,5*2</t>
  </si>
  <si>
    <t>"Dveře jednokřídlé – plné izolační výplň 1000x2200" 1,0*2,2*2</t>
  </si>
  <si>
    <t>"Dveře dvoukřídlé – ½ sklo + výplň 1800x2150" 1,8*2,15</t>
  </si>
  <si>
    <t>"Okno otevíravé (výklopné) WC 950x800" 0,95*0,8*10</t>
  </si>
  <si>
    <t>"Okno otevíravé (pevné) WC 950x800" 0,95*0,8*10</t>
  </si>
  <si>
    <t>"Okno otevíravé (výklopné) 950x800" 0,95*0,8*8</t>
  </si>
  <si>
    <t>"Okno výsuvné 1000x1100" 1,0*1,1*2</t>
  </si>
  <si>
    <t xml:space="preserve">*Pravá část – krajní objekt </t>
  </si>
  <si>
    <t>"Dveře jednokřídlé – plné izolační výplň 900x2500" 0,9*2,5</t>
  </si>
  <si>
    <t xml:space="preserve">"Dveře jednokřídlé posuvné automat –  prosklení 950x2100" 0,9*2,1*2</t>
  </si>
  <si>
    <t>"Okno otevíravé (výklopné) 950x700" 0,95*0,7*(2+8+6+4)</t>
  </si>
  <si>
    <t>"výkladce" (10,54+4,9+10,54)*3,6</t>
  </si>
  <si>
    <t>"výkladce" 10,5*2*4,2</t>
  </si>
  <si>
    <t>"výkladce" 4,16*2*4,45</t>
  </si>
  <si>
    <t>*Pravá část – krajní objekt osa 36-41</t>
  </si>
  <si>
    <t>"výkladce" (5,1+8,4+3,6)*3,6</t>
  </si>
  <si>
    <t xml:space="preserve">* AO </t>
  </si>
  <si>
    <t xml:space="preserve">*Výplně otvorů 2.NP </t>
  </si>
  <si>
    <t>*Levá část – osa 1-21</t>
  </si>
  <si>
    <t>"970x1170 sklápěcí" 0,97*1,17*32</t>
  </si>
  <si>
    <t>"970x1170 skl/otv" 0,97*1,17*8</t>
  </si>
  <si>
    <t>"970x1170 pevné" 0,97*1,17*20</t>
  </si>
  <si>
    <t xml:space="preserve">*Pravá část - osa 22-42 </t>
  </si>
  <si>
    <t>"970x1170 sklápěcí" 0,97*1,17*37</t>
  </si>
  <si>
    <t xml:space="preserve">"970x1170 skl/otv" 0,97*1,17*3 </t>
  </si>
  <si>
    <t>9</t>
  </si>
  <si>
    <t>629995103</t>
  </si>
  <si>
    <t>Očištění vnějších ploch tlakovou vodou s přídavkem čističe</t>
  </si>
  <si>
    <t>-440388483</t>
  </si>
  <si>
    <t>Očištění vnějších ploch tlakovou vodou omytím tlakovou vodou s přídavkem čističe</t>
  </si>
  <si>
    <t>10</t>
  </si>
  <si>
    <t>622131121</t>
  </si>
  <si>
    <t>Penetrační nátěr vnějších stěn nanášený ručně</t>
  </si>
  <si>
    <t>-1135508322</t>
  </si>
  <si>
    <t>Podkladní a spojovací vrstva vnějších omítaných ploch penetrace nanášená ručně stěn</t>
  </si>
  <si>
    <t xml:space="preserve">* před zateplením soklu nad terénem ST.02 </t>
  </si>
  <si>
    <t xml:space="preserve">"Levá část osa 02-07" 32,50*1,2/3*2 </t>
  </si>
  <si>
    <t xml:space="preserve">"Levá část osa 10-19" 50,60*1,2/3*2 </t>
  </si>
  <si>
    <t>"Pravá část osa 24-33" 50,60*0,9/3*2</t>
  </si>
  <si>
    <t>"Pravá část osa 36-41" 32,5*1,1/3*2</t>
  </si>
  <si>
    <t>11</t>
  </si>
  <si>
    <t>622211031</t>
  </si>
  <si>
    <t>Montáž kontaktního zateplení vnějších stěn lepením a mechanickým kotvením polystyrénových desek do betonu a zdiva tl přes 120 do 160 mm</t>
  </si>
  <si>
    <t>1459782834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</si>
  <si>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</si>
  <si>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* zateplení soklu nad terénem ST.02 - kotvení hmoždinkou 6ks deska, nároží a okenní partie 8 ks/m2</t>
  </si>
  <si>
    <t>631510R</t>
  </si>
  <si>
    <t>deska izolační polyuretanová tvrdá PUR z PU pěny λ=0,021 tl 140mm</t>
  </si>
  <si>
    <t>32</t>
  </si>
  <si>
    <t>16</t>
  </si>
  <si>
    <t>1790052049</t>
  </si>
  <si>
    <t>120,673*1,05 'Přepočtené koeficientem množství</t>
  </si>
  <si>
    <t>13</t>
  </si>
  <si>
    <t>622251211</t>
  </si>
  <si>
    <t>Příplatek k cenám kontaktního zateplení vnějších stěn za zesílení vyztužení základní vrstvy</t>
  </si>
  <si>
    <t>52930457</t>
  </si>
  <si>
    <t>Montáž kontaktního zateplení lepením a mechanickým kotvením Příplatek k cenám za zesílené vyztužení druhou vrstvou sklovláknitého pletiva vnějších stěn</t>
  </si>
  <si>
    <t>*ST.02 nad terénem pod keramický obklad</t>
  </si>
  <si>
    <t>120,673</t>
  </si>
  <si>
    <t>14</t>
  </si>
  <si>
    <t>622251231</t>
  </si>
  <si>
    <t>Montáž každé další kotvy přes 8 ks/m2 zápustné kotvení kontaktního zateplení vnějších stěn</t>
  </si>
  <si>
    <t>kus</t>
  </si>
  <si>
    <t>-404716107</t>
  </si>
  <si>
    <t>Montáž kontaktního zateplení lepením a mechanickým kotvením montáž každé další kotvy přes 8 ks/m2 vnějších stěn zápustné kotvení</t>
  </si>
  <si>
    <t xml:space="preserve"> *ST.02 nad terénem pod keramický obklad</t>
  </si>
  <si>
    <t>120,673*4+0,308</t>
  </si>
  <si>
    <t>15</t>
  </si>
  <si>
    <t>59051212</t>
  </si>
  <si>
    <t>hmoždinka ETA univerzální šroubovací fasádní s kovovým trnem pro montáž TI 8x60x175mm</t>
  </si>
  <si>
    <t>-867744311</t>
  </si>
  <si>
    <t>621273201R</t>
  </si>
  <si>
    <t>Montáž odvětrávané fasády podhledů na obousměrný rošt z pozinkovaných plechů bez tepelné izolace</t>
  </si>
  <si>
    <t>-1196194220</t>
  </si>
  <si>
    <t>*S.02 - podhled</t>
  </si>
  <si>
    <t>"Osa 01-02" 2,2*5,5</t>
  </si>
  <si>
    <t>"Osa 07-10" 6,1*5,5</t>
  </si>
  <si>
    <t>"Osa 33-36" 6,1*5,5</t>
  </si>
  <si>
    <t>"Osa 41-42" 2,2*5,5</t>
  </si>
  <si>
    <t>17</t>
  </si>
  <si>
    <t>622273201R</t>
  </si>
  <si>
    <t>Montáž odvětrávané fasády stěn na obousměrný rošt z pozinkovaných plechů bez tepelné izolace</t>
  </si>
  <si>
    <t>-1187289206</t>
  </si>
  <si>
    <t>*ST.01 stěny nad terénem - fasáda</t>
  </si>
  <si>
    <t>"Levá část – krajní objekt osa 07" 5,5*3,3</t>
  </si>
  <si>
    <t xml:space="preserve">"Levá část – středový objekt osa 10-19" 29,40+22,60+19,80+25,30  </t>
  </si>
  <si>
    <t>*Pravá část – středový objekt</t>
  </si>
  <si>
    <t xml:space="preserve">"osa 24-33" 19,90+20,80+56,10+56,10  </t>
  </si>
  <si>
    <t xml:space="preserve">"osa 36-41" (5,50*3,50)+(2,05*3,50)+(2,05*3,50) </t>
  </si>
  <si>
    <t>* přípočet ostění</t>
  </si>
  <si>
    <t xml:space="preserve">*Levá část osa 02-07 </t>
  </si>
  <si>
    <t>"ostění otvorů" 0,16*((0,95+2*2,1)*5+0,9+2*2,05+(0,95+2*0,7)*10)</t>
  </si>
  <si>
    <t>"ostění otvorů" 0,16*(1,2+2*2,15+1,7+2*2,15+2,0+2*3,6+1,8+2*2,15+(0,95+2*0,8)*(10+10))</t>
  </si>
  <si>
    <t>"ostění otvorů" 0,16*(1,0+2*2,1+(1,0+2*2,5)*2+(1,0+2*2,2)*2+1,8+2*2,15+(0,95+2*0,8)*(10+10+8)+(1,0+2*1,1)*2)</t>
  </si>
  <si>
    <t>"ostění otvorů" 0,16*(0,9+2*2,5+(0,95+2*2,1)*2+(0,95+2*0,7)*(2+8+6+4))</t>
  </si>
  <si>
    <t>*ostění výkladců</t>
  </si>
  <si>
    <t>"1150x2100" 0,16*(1,15+2*2,1)*4</t>
  </si>
  <si>
    <t>"1200x2050" 0,16*(1,2+2*2,05)</t>
  </si>
  <si>
    <t>"2100x2100" 0,16*2,1*3*5*2</t>
  </si>
  <si>
    <t>"2100x2100" 0,16*2,1*3*2</t>
  </si>
  <si>
    <t>"1150x2100" 0,16*(1,15+2*2,1)*2</t>
  </si>
  <si>
    <t>"2100x2100" 0,16*2,1*3*3*2</t>
  </si>
  <si>
    <t>"1150x2100" 0,16*(1,15+2*2,1)</t>
  </si>
  <si>
    <t>"pohled 42C-42F" 0,16*((1,0+2*2,15)*2+(1,4+2*2,15)*2)</t>
  </si>
  <si>
    <t>18</t>
  </si>
  <si>
    <t>15484352R</t>
  </si>
  <si>
    <t>fasádní plechová kazeta z ocelového pozinkovaného plechu tl 1,00mm opatřeného polyesterovým lakem tl. 25µm spojovaná na zámky</t>
  </si>
  <si>
    <t>-1721126313</t>
  </si>
  <si>
    <t>470,698*1,25 'Přepočtené koeficientem množství</t>
  </si>
  <si>
    <t>Ostatní konstrukce a práce, bourání</t>
  </si>
  <si>
    <t>94</t>
  </si>
  <si>
    <t>Lešení a stavební výtahy</t>
  </si>
  <si>
    <t>19</t>
  </si>
  <si>
    <t>941111121</t>
  </si>
  <si>
    <t>Montáž lešení řadového trubkového lehkého s podlahami zatížení do 200 kg/m2 š od 0,9 do 1,2 m v do 10 m</t>
  </si>
  <si>
    <t>-769127029</t>
  </si>
  <si>
    <t>Lešení řadové trubkové lehké pracovní s podlahami s provozním zatížením tř. 3 do 200 kg/m2 šířky tř. W09 od 0,9 do 1,2 m, výšky výšky do 10 m montáž</t>
  </si>
  <si>
    <t>*pro zateplení obvodového pláště</t>
  </si>
  <si>
    <t>"Osa 02-07" 32,5*10,0</t>
  </si>
  <si>
    <t>"Osa 10-19" 50,6*10,0</t>
  </si>
  <si>
    <t>"Osa 24-33" 50,6*10,0</t>
  </si>
  <si>
    <t>"Osa 36-41" 32,5*10,0</t>
  </si>
  <si>
    <t>20</t>
  </si>
  <si>
    <t>941111221</t>
  </si>
  <si>
    <t>Příplatek k lešení řadovému trubkovému lehkému s podlahami do 200 kg/m2 š od 0,9 do 1,2 m v 10 m za každý den použití</t>
  </si>
  <si>
    <t>-285315766</t>
  </si>
  <si>
    <t>Lešení řadové trubkové lehké pracovní s podlahami s provozním zatížením tř. 3 do 200 kg/m2 šířky tř. W09 od 0,9 do 1,2 m, výšky výšky do 10 m příplatek k ceně za každý den použití</t>
  </si>
  <si>
    <t>"3 měsíce" 1662*30*3</t>
  </si>
  <si>
    <t>941111821</t>
  </si>
  <si>
    <t>Demontáž lešení řadového trubkového lehkého s podlahami zatížení do 200 kg/m2 š od 0,9 do 1,2 m v do 10 m</t>
  </si>
  <si>
    <t>-181161051</t>
  </si>
  <si>
    <t>Lešení řadové trubkové lehké pracovní s podlahami s provozním zatížením tř. 3 do 200 kg/m2 šířky tř. W09 od 0,9 do 1,2 m, výšky výšky do 10 m demontáž</t>
  </si>
  <si>
    <t>22</t>
  </si>
  <si>
    <t>993111111</t>
  </si>
  <si>
    <t>Dovoz a odvoz lešení řadového do 10 km včetně naložení a složení</t>
  </si>
  <si>
    <t>565710906</t>
  </si>
  <si>
    <t>Dovoz a odvoz lešení včetně naložení a složení řadového, na vzdálenost do 10 km</t>
  </si>
  <si>
    <t>23</t>
  </si>
  <si>
    <t>944611111</t>
  </si>
  <si>
    <t>Montáž ochranné plachty z textilie z umělých vláken</t>
  </si>
  <si>
    <t>-1950771932</t>
  </si>
  <si>
    <t>Plachta ochranná zavěšená na konstrukci lešení z textilie z umělých vláken montáž</t>
  </si>
  <si>
    <t>24</t>
  </si>
  <si>
    <t>944611211</t>
  </si>
  <si>
    <t>Příplatek k ochranné plachtě za každý den použití</t>
  </si>
  <si>
    <t>-872290944</t>
  </si>
  <si>
    <t>Plachta ochranná zavěšená na konstrukci lešení z textilie z umělých vláken příplatek k ceně za každý den použití</t>
  </si>
  <si>
    <t>25</t>
  </si>
  <si>
    <t>944611811</t>
  </si>
  <si>
    <t>Demontáž ochranné plachty z textilie z umělých vláken</t>
  </si>
  <si>
    <t>-1742490699</t>
  </si>
  <si>
    <t>Plachta ochranná zavěšená na konstrukci lešení z textilie z umělých vláken demontáž</t>
  </si>
  <si>
    <t>26</t>
  </si>
  <si>
    <t>944711112</t>
  </si>
  <si>
    <t>Montáž záchytné stříšky š přes 1,5 do 2 m</t>
  </si>
  <si>
    <t>m</t>
  </si>
  <si>
    <t>-274883955</t>
  </si>
  <si>
    <t>Stříška záchytná zřizovaná současně s lehkým nebo těžkým lešením šířky přes 1,5 do 2,0 m montáž</t>
  </si>
  <si>
    <t>"osa 02" 1,5</t>
  </si>
  <si>
    <t>"osa 12-13" 1,5</t>
  </si>
  <si>
    <t>"pohled 19C-19F" 2,0</t>
  </si>
  <si>
    <t>"osa 28" 1,5</t>
  </si>
  <si>
    <t>"osa 32" 1,5</t>
  </si>
  <si>
    <t>"pohled 36F-36C" 2,0</t>
  </si>
  <si>
    <t>"osa 40-41" 1,5*2</t>
  </si>
  <si>
    <t>27</t>
  </si>
  <si>
    <t>944711212</t>
  </si>
  <si>
    <t>Příplatek k záchytné stříšce š do přes 1,5 do 2 m za každý den použití</t>
  </si>
  <si>
    <t>-39249744</t>
  </si>
  <si>
    <t>Stříška záchytná zřizovaná současně s lehkým nebo těžkým lešením šířky přes 1,5 do 2,0 m příplatek k ceně za každý den použití</t>
  </si>
  <si>
    <t>11,5*30*3</t>
  </si>
  <si>
    <t>28</t>
  </si>
  <si>
    <t>944711812</t>
  </si>
  <si>
    <t>Demontáž záchytné stříšky š přes 1,5 do 2 m</t>
  </si>
  <si>
    <t>1161311035</t>
  </si>
  <si>
    <t>Stříška záchytná zřizovaná současně s lehkým nebo těžkým lešením šířky přes 1,5 do 2,0 m demontáž</t>
  </si>
  <si>
    <t>29</t>
  </si>
  <si>
    <t>944711113</t>
  </si>
  <si>
    <t>Montáž záchytné stříšky š přes 2 do 2,5 m</t>
  </si>
  <si>
    <t>57258208</t>
  </si>
  <si>
    <t>Stříška záchytná zřizovaná současně s lehkým nebo těžkým lešením šířky přes 2,0 do 2,5 m montáž</t>
  </si>
  <si>
    <t>"osa 11-12" 2,5</t>
  </si>
  <si>
    <t>30</t>
  </si>
  <si>
    <t>944711213</t>
  </si>
  <si>
    <t>Příplatek k záchytné stříšce š přes 2 do 2,5 m za každý den použití</t>
  </si>
  <si>
    <t>1954576281</t>
  </si>
  <si>
    <t>Stříška záchytná zřizovaná současně s lehkým nebo těžkým lešením šířky přes 2,0 do 2,5 m příplatek k ceně za každý den použití</t>
  </si>
  <si>
    <t>2,5*30*3</t>
  </si>
  <si>
    <t>31</t>
  </si>
  <si>
    <t>944711813</t>
  </si>
  <si>
    <t>Demontáž záchytné stříšky š přes 2 do 2,5 m</t>
  </si>
  <si>
    <t>-333742820</t>
  </si>
  <si>
    <t>Stříška záchytná zřizovaná současně s lehkým nebo těžkým lešením šířky přes 2,0 do 2,5 m demontáž</t>
  </si>
  <si>
    <t>944711114</t>
  </si>
  <si>
    <t>Montáž záchytné stříšky š přes 2,5 m</t>
  </si>
  <si>
    <t>-532844689</t>
  </si>
  <si>
    <t>Stříška záchytná zřizovaná současně s lehkým nebo těžkým lešením šířky přes 2,5 m montáž</t>
  </si>
  <si>
    <t>"osa 02-07" 10,5</t>
  </si>
  <si>
    <t>"osa 13-14" 3,5</t>
  </si>
  <si>
    <t>"pohled 24F-24C" 3,5</t>
  </si>
  <si>
    <t>"osa 30-32" 3,5</t>
  </si>
  <si>
    <t>33</t>
  </si>
  <si>
    <t>944711214</t>
  </si>
  <si>
    <t>Příplatek k záchytné stříšce š přes 2,5 m za každý den použití</t>
  </si>
  <si>
    <t>-959615365</t>
  </si>
  <si>
    <t>Stříška záchytná zřizovaná současně s lehkým nebo těžkým lešením šířky přes 2,5 m příplatek k ceně za každý den použití</t>
  </si>
  <si>
    <t>21,0*30*3</t>
  </si>
  <si>
    <t>34</t>
  </si>
  <si>
    <t>944711814</t>
  </si>
  <si>
    <t>Demontáž záchytné stříšky š přes 2,5 m</t>
  </si>
  <si>
    <t>809164516</t>
  </si>
  <si>
    <t>Stříška záchytná zřizovaná současně s lehkým nebo těžkým lešením šířky přes 2,5 m demontáž</t>
  </si>
  <si>
    <t>35</t>
  </si>
  <si>
    <t>943111111</t>
  </si>
  <si>
    <t>Montáž lešení prostorového trubkového lehkého bez podlah zatížení do 200 kg/m2 v do 10 m</t>
  </si>
  <si>
    <t>-1723987544</t>
  </si>
  <si>
    <t>Lešení prostorové trubkové lehké pracovní bez podlah s provozním zatížením tř. 3 do 200 kg/m2 výšky do 10 m montáž</t>
  </si>
  <si>
    <t>"Osa 01-02" 2,2*5,5*4,0</t>
  </si>
  <si>
    <t>"Osa 07-10" 6,1*5,5*4,0</t>
  </si>
  <si>
    <t>"Osa 33-36" 6,1*5,5*4,0</t>
  </si>
  <si>
    <t>"Osa 41-42" 2,2*5,5*4,0</t>
  </si>
  <si>
    <t>36</t>
  </si>
  <si>
    <t>943111211</t>
  </si>
  <si>
    <t>Příplatek k lešení prostorovému trubkovému lehkému bez podlah do 200 kg/m2 v do 10 m za každý den použití</t>
  </si>
  <si>
    <t>1780771932</t>
  </si>
  <si>
    <t>Lešení prostorové trubkové lehké pracovní bez podlah s provozním zatížením tř. 3 do 200 kg/m2 výšky do 10 m příplatek k ceně za každý den použití</t>
  </si>
  <si>
    <t>"3 měsíce" 365,2*30</t>
  </si>
  <si>
    <t>37</t>
  </si>
  <si>
    <t>943111811</t>
  </si>
  <si>
    <t>Demontáž lešení prostorového trubkového lehkého bez podlah zatížení do 200 kg/m2 v do 10 m</t>
  </si>
  <si>
    <t>-296938757</t>
  </si>
  <si>
    <t>Lešení prostorové trubkové lehké pracovní bez podlah s provozním zatížením tř. 3 do 200 kg/m2 výšky do 10 m demontáž</t>
  </si>
  <si>
    <t>38</t>
  </si>
  <si>
    <t>949211111</t>
  </si>
  <si>
    <t>Montáž lešeňové podlahy s příčníky nebo podélníky pro trubková lešení v do 10 m</t>
  </si>
  <si>
    <t>-960905393</t>
  </si>
  <si>
    <t>Lešeňová podlaha pro trubková lešení z fošen, prken nebo dřevěných sbíjených lešeňových dílců s příčníky nebo podélníky, ve výšce do 10 m montáž</t>
  </si>
  <si>
    <t>39</t>
  </si>
  <si>
    <t>949211211</t>
  </si>
  <si>
    <t>Příplatek k lešeňové podlaze s příčníky nebo podélníky pro trubková lešení v do 10 m za každý den použití</t>
  </si>
  <si>
    <t>-1910492388</t>
  </si>
  <si>
    <t>Lešeňová podlaha pro trubková lešení z fošen, prken nebo dřevěných sbíjených lešeňových dílců s příčníky nebo podélníky, ve výšce do 10 m příplatek k ceně za každý den použití</t>
  </si>
  <si>
    <t>"3 měsíce" 91,3*30</t>
  </si>
  <si>
    <t>40</t>
  </si>
  <si>
    <t>949211811</t>
  </si>
  <si>
    <t>Demontáž lešeňové podlahy s příčníky nebo podélníky pro trubková lešení v do 10 m</t>
  </si>
  <si>
    <t>-341933705</t>
  </si>
  <si>
    <t>Lešeňová podlaha pro trubková lešení z fošen, prken nebo dřevěných sbíjených lešeňových dílců s příčníky nebo podélníky, ve výšce do 10 m demontáž</t>
  </si>
  <si>
    <t>997</t>
  </si>
  <si>
    <t>Přesun sutě</t>
  </si>
  <si>
    <t>41</t>
  </si>
  <si>
    <t>997013152</t>
  </si>
  <si>
    <t>Vnitrostaveništní doprava suti a vybouraných hmot pro budovy v přes 6 do 9 m s omezením mechanizace</t>
  </si>
  <si>
    <t>1156760813</t>
  </si>
  <si>
    <t>Vnitrostaveništní doprava suti a vybouraných hmot vodorovně do 50 m s naložením s omezením mechanizace pro budovy a haly výšky přes 6 do 9 m</t>
  </si>
  <si>
    <t>42</t>
  </si>
  <si>
    <t>997013501</t>
  </si>
  <si>
    <t>Odvoz suti a vybouraných hmot na skládku nebo meziskládku do 1 km se složením</t>
  </si>
  <si>
    <t>909576637</t>
  </si>
  <si>
    <t>Odvoz suti a vybouraných hmot na skládku nebo meziskládku se složením, na vzdálenost do 1 km</t>
  </si>
  <si>
    <t>43</t>
  </si>
  <si>
    <t>997013509</t>
  </si>
  <si>
    <t>Příplatek k odvozu suti a vybouraných hmot na skládku ZKD 1 km přes 1 km</t>
  </si>
  <si>
    <t>63110030</t>
  </si>
  <si>
    <t>Odvoz suti a vybouraných hmot na skládku nebo meziskládku se složením, na vzdálenost Příplatek k ceně za každý další započatý 1 km přes 1 km</t>
  </si>
  <si>
    <t>24,798*9 'Přepočtené koeficientem množství</t>
  </si>
  <si>
    <t>44</t>
  </si>
  <si>
    <t>997013631</t>
  </si>
  <si>
    <t>Poplatek za uložení na skládce (skládkovné) stavebního odpadu směsného kód odpadu 17 09 04</t>
  </si>
  <si>
    <t>-1034728406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</si>
  <si>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</si>
  <si>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</si>
  <si>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</si>
  <si>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45</t>
  </si>
  <si>
    <t>998011009</t>
  </si>
  <si>
    <t>Přesun hmot pro budovy zděné s omezením mechanizace pro budovy v přes 6 do 12 m</t>
  </si>
  <si>
    <t>-590109895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</si>
  <si>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</si>
  <si>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PSV</t>
  </si>
  <si>
    <t>Práce a dodávky PSV</t>
  </si>
  <si>
    <t>711</t>
  </si>
  <si>
    <t>Izolace proti vodě, vlhkosti a plynům</t>
  </si>
  <si>
    <t>46</t>
  </si>
  <si>
    <t>711161212</t>
  </si>
  <si>
    <t>Izolace proti zemní vlhkosti nopovou fólií svislá, nopek v 8,0 mm, tl do 0,6 mm</t>
  </si>
  <si>
    <t>457285193</t>
  </si>
  <si>
    <t>Izolace proti zemní vlhkosti a beztlakové vodě nopovými fóliemi na ploše svislé S vrstva ochranná, odvětrávací a drenážní výška nopku 8,0 mm, tl. fólie do 0,6 mm</t>
  </si>
  <si>
    <t xml:space="preserve">*sokl pod terénem ST.02 </t>
  </si>
  <si>
    <t>"Levá část osa 02-07" (32,50+0,14)*1,2/3*2</t>
  </si>
  <si>
    <t>"Levá část osa 10-19" (50,60+0,14)*1,2/3*2</t>
  </si>
  <si>
    <t>"Pravá část osa 24-33" (50,60+0,14)*0,9/3*2</t>
  </si>
  <si>
    <t>"Pravá část osa 36-41" (32,5+0,14)*1,1/3*2</t>
  </si>
  <si>
    <t>47</t>
  </si>
  <si>
    <t>711161384</t>
  </si>
  <si>
    <t>Izolace proti zemní vlhkosti nopovou fólií ukončení provětrávací lištou</t>
  </si>
  <si>
    <t>-403660664</t>
  </si>
  <si>
    <t>Izolace proti zemní vlhkosti a beztlakové vodě nopovými fóliemi ostatní ukončení izolace provětrávací lištou</t>
  </si>
  <si>
    <t>2*(32,64+50,74)</t>
  </si>
  <si>
    <t>48</t>
  </si>
  <si>
    <t>711491272</t>
  </si>
  <si>
    <t>Provedení doplňků izolace proti vodě na ploše svislé z textilií vrstva ochranná</t>
  </si>
  <si>
    <t>-1881990884</t>
  </si>
  <si>
    <t>Provedení doplňků izolace proti vodě textilií na ploše svislé S vrstva ochranná</t>
  </si>
  <si>
    <t>49</t>
  </si>
  <si>
    <t>69311082</t>
  </si>
  <si>
    <t>geotextilie netkaná separační, ochranná, filtrační, drenážní PP 500g/m2</t>
  </si>
  <si>
    <t>-497520438</t>
  </si>
  <si>
    <t>121,084*1,05 'Přepočtené koeficientem množství</t>
  </si>
  <si>
    <t>50</t>
  </si>
  <si>
    <t>998711112</t>
  </si>
  <si>
    <t>Přesun hmot tonážní pro izolace proti vodě, vlhkosti a plynům s omezením mechanizace v objektech v přes 6 do 12 m</t>
  </si>
  <si>
    <t>1146109890</t>
  </si>
  <si>
    <t>Přesun hmot pro izolace proti vodě, vlhkosti a plynům stanovený z hmotnosti přesunovaného materiálu vodorovná dopravní vzdálenost do 50 m s omezením mechanizace v objektech výšky přes 6 do 12 m</t>
  </si>
  <si>
    <t>713</t>
  </si>
  <si>
    <t>Izolace tepelné</t>
  </si>
  <si>
    <t>51</t>
  </si>
  <si>
    <t>713110813</t>
  </si>
  <si>
    <t>Odstranění tepelné izolace stropů volně kladené z vláknitých materiálů suchých tl přes 100 do 200 mm</t>
  </si>
  <si>
    <t>1607578228</t>
  </si>
  <si>
    <t>Odstranění tepelné izolace stropů nebo podhledů z rohoží, pásů, dílců, desek, bloků volně kladených z vláknitých materiálů suchých, tloušťka izolace přes 100 do 200 mm</t>
  </si>
  <si>
    <t>52</t>
  </si>
  <si>
    <t>713121121</t>
  </si>
  <si>
    <t>Montáž izolace tepelné podlah volně kladenými rohožemi, pásy, dílci, deskami 2 vrstvy</t>
  </si>
  <si>
    <t>1598498580</t>
  </si>
  <si>
    <t>Montáž tepelné izolace podlah rohožemi, pásy, deskami, dílci, bloky (izolační materiál ve specifikaci) kladenými volně dvouvrstvá</t>
  </si>
  <si>
    <t>*S.01 - půdní prostor, na stáv. srovnanou izolaci 2x80mm, desky přeloženy na vazbu</t>
  </si>
  <si>
    <t>"stropní konstrukce nad 2.np" 4,5*42,45*2</t>
  </si>
  <si>
    <t>53</t>
  </si>
  <si>
    <t>63153705</t>
  </si>
  <si>
    <t>deska tepelně izolační minerální univerzální λ=0,036-0,037 tl 80mm</t>
  </si>
  <si>
    <t>-2130661975</t>
  </si>
  <si>
    <t>382,05*2,1 'Přepočtené koeficientem množství</t>
  </si>
  <si>
    <t>54</t>
  </si>
  <si>
    <t>713131141</t>
  </si>
  <si>
    <t>Montáž izolace tepelné stěn lepením celoplošně rohoží, pásů, dílců, desek</t>
  </si>
  <si>
    <t>572790625</t>
  </si>
  <si>
    <t>Montáž tepelné izolace stěn rohožemi, pásy, deskami, dílci, bloky (izolační materiál ve specifikaci) lepením celoplošně bez mechanického kotvení</t>
  </si>
  <si>
    <t xml:space="preserve">* zateplení soklu pod terénem ST.02 </t>
  </si>
  <si>
    <t xml:space="preserve">"Levá část osa 10-19" 50,60*1,2/3*2  </t>
  </si>
  <si>
    <t xml:space="preserve">"Pravá část osa 24-33" 50,60*0,9/3*2 </t>
  </si>
  <si>
    <t xml:space="preserve">"Pravá část osa 36-41" 32,5*1,1/3*2 </t>
  </si>
  <si>
    <t>55</t>
  </si>
  <si>
    <t>-1055463054</t>
  </si>
  <si>
    <t>56</t>
  </si>
  <si>
    <t>713191132</t>
  </si>
  <si>
    <t>Montáž izolace tepelné podlah, stropů vrchem nebo střech překrytí separační fólií z PE</t>
  </si>
  <si>
    <t>-762973440</t>
  </si>
  <si>
    <t>Montáž tepelné izolace stavebních konstrukcí - doplňky a konstrukční součásti podlah, stropů vrchem nebo střech překrytí fólií separační z PE</t>
  </si>
  <si>
    <t>*S.01 - půdní prostor</t>
  </si>
  <si>
    <t>57</t>
  </si>
  <si>
    <t>28323053</t>
  </si>
  <si>
    <t>fólie PE (500 kg/m3) separační podlahová oddělující tepelnou izolaci tl 0,6mm</t>
  </si>
  <si>
    <t>-224833310</t>
  </si>
  <si>
    <t>382,05*1,1655 'Přepočtené koeficientem množství</t>
  </si>
  <si>
    <t>58</t>
  </si>
  <si>
    <t>7135223R0</t>
  </si>
  <si>
    <t>Příplatek k cenám za práci ve stísněném nebo uzavřeném prostoru</t>
  </si>
  <si>
    <t>2065189699</t>
  </si>
  <si>
    <t>59</t>
  </si>
  <si>
    <t>713111121</t>
  </si>
  <si>
    <t>Montáž izolace tepelné spodem stropů s uchycením drátem rohoží, pásů, dílců, desek</t>
  </si>
  <si>
    <t>-1464920973</t>
  </si>
  <si>
    <t>Montáž tepelné izolace stropů rohožemi, pásy, dílci, deskami, bloky (izolační materiál ve specifikaci) rovných spodem s uchycením (drátem, páskou apod.)</t>
  </si>
  <si>
    <t>60</t>
  </si>
  <si>
    <t>713131151</t>
  </si>
  <si>
    <t>Montáž izolace tepelné stěn volně vloženými rohožemi, pásy, dílci, deskami 1 vrstva</t>
  </si>
  <si>
    <t>1695617896</t>
  </si>
  <si>
    <t>Montáž tepelné izolace stěn rohožemi, pásy, deskami, dílci, bloky (izolační materiál ve specifikaci) vložením jednovrstvě</t>
  </si>
  <si>
    <t>61</t>
  </si>
  <si>
    <t>63142046</t>
  </si>
  <si>
    <t>deska tepelně izolační minerální kontaktních fasád podélné vlákno λ=0,037-0,038 tl 160mm</t>
  </si>
  <si>
    <t>-2101084455</t>
  </si>
  <si>
    <t>393,05*1,05 'Přepočtené koeficientem množství</t>
  </si>
  <si>
    <t>63142037</t>
  </si>
  <si>
    <t>deska tepelně izolační minerální kontaktních fasád podélné vlákno λ=0,037-0,038 tl 40mm</t>
  </si>
  <si>
    <t>1296661834</t>
  </si>
  <si>
    <t>77,648*1,05 'Přepočtené koeficientem množství</t>
  </si>
  <si>
    <t>63</t>
  </si>
  <si>
    <t>713131161</t>
  </si>
  <si>
    <t>Montáž izolace tepelné stěn připevněné sponkami parotěsné reflexní tl do 5 mm</t>
  </si>
  <si>
    <t>193541286</t>
  </si>
  <si>
    <t>Montáž tepelné izolace stěn rohožemi, pásy, deskami, dílci, bloky (izolační materiál ve specifikaci) připevněné sponkami parotěsné reflexní, tloušťka izolace do 5 mm</t>
  </si>
  <si>
    <t>*ST.01</t>
  </si>
  <si>
    <t>"parotěsná" 379,398</t>
  </si>
  <si>
    <t>"difuzní" 379,398</t>
  </si>
  <si>
    <t>64</t>
  </si>
  <si>
    <t>28329318</t>
  </si>
  <si>
    <t>fólie kontaktní difuzně propustná pro doplňkovou hydroizolační vrstvu, třívrstvá mikroporézní PP 95g/m2</t>
  </si>
  <si>
    <t>-1654797312</t>
  </si>
  <si>
    <t>379,398*1,05 'Přepočtené koeficientem množství</t>
  </si>
  <si>
    <t>65</t>
  </si>
  <si>
    <t>28329276</t>
  </si>
  <si>
    <t>fólie PE vyztužená pro parotěsnou vrstvu (reakce na oheň - třída E) 140g/m2</t>
  </si>
  <si>
    <t>2036239071</t>
  </si>
  <si>
    <t>66</t>
  </si>
  <si>
    <t>28329309</t>
  </si>
  <si>
    <t>páska spojovací oboustranně lepící difúzních folií š 38mm</t>
  </si>
  <si>
    <t>4208139</t>
  </si>
  <si>
    <t>689,814545454545*1,1 'Přepočtené koeficientem množství</t>
  </si>
  <si>
    <t>67</t>
  </si>
  <si>
    <t>998713112</t>
  </si>
  <si>
    <t>Přesun hmot tonážní pro izolace tepelné s omezením mechanizace v objektech v přes 6 do 12 m</t>
  </si>
  <si>
    <t>-415016552</t>
  </si>
  <si>
    <t>Přesun hmot pro izolace tepelné stanovený z hmotnosti přesunovaného materiálu vodorovná dopravní vzdálenost do 50 m s omezením mechanizace v objektech výšky přes 6 m do 12 m</t>
  </si>
  <si>
    <t>765</t>
  </si>
  <si>
    <t>Krytina skládaná</t>
  </si>
  <si>
    <t>68</t>
  </si>
  <si>
    <t>765191001</t>
  </si>
  <si>
    <t>Montáž pojistné hydroizolační nebo parotěsné fólie kladené ve sklonu do 20° lepením na bednění nebo izolaci</t>
  </si>
  <si>
    <t>-2057204063</t>
  </si>
  <si>
    <t>Montáž pojistné hydroizolační nebo parotěsné fólie kladené ve sklonu do 20° lepením (vodotěsné podstřeší) na bednění nebo tepelnou izolaci</t>
  </si>
  <si>
    <t>*S.02 - podhled difuzní folie</t>
  </si>
  <si>
    <t>69</t>
  </si>
  <si>
    <t>1025734450</t>
  </si>
  <si>
    <t>"parotěsná" 91,3</t>
  </si>
  <si>
    <t>"difuzní" 91,3</t>
  </si>
  <si>
    <t>182,6*1,1 'Přepočtené koeficientem množství</t>
  </si>
  <si>
    <t>70</t>
  </si>
  <si>
    <t>2037500797</t>
  </si>
  <si>
    <t>83*1,1 'Přepočtené koeficientem množství</t>
  </si>
  <si>
    <t>71</t>
  </si>
  <si>
    <t>998765112</t>
  </si>
  <si>
    <t>Přesun hmot tonážní pro krytiny skládané s omezením mechanizace v objektech v přes 6 do 12 m</t>
  </si>
  <si>
    <t>547129007</t>
  </si>
  <si>
    <t>Přesun hmot pro krytiny skládané stanovený z hmotnosti přesunovaného materiálu vodorovná dopravní vzdálenost do 50 m s omezením mechanizace na objektech výšky přes 6 do 12 m</t>
  </si>
  <si>
    <t>767</t>
  </si>
  <si>
    <t>Konstrukce zámečnické</t>
  </si>
  <si>
    <t>72</t>
  </si>
  <si>
    <t>767620832</t>
  </si>
  <si>
    <t>Demontáž oken kovových s izolačními dvojskly plochy přes 0,6 do 1,5 m2</t>
  </si>
  <si>
    <t>-167294071</t>
  </si>
  <si>
    <t>Demontáž oken s izolačními skly z hliníkových nebo ocelových profilů s dvojskly plochy přes 0,6 do 1,5 m2</t>
  </si>
  <si>
    <t>73</t>
  </si>
  <si>
    <t>767632811</t>
  </si>
  <si>
    <t>Demontáž posuvných hliníkových dveří pl do 6 m2</t>
  </si>
  <si>
    <t>-745701613</t>
  </si>
  <si>
    <t>Demontáž posuvných dveří z hliníkových profilů zdvižně nebo sklopně posuvných plochy do 6 m2</t>
  </si>
  <si>
    <t>"Dveře posuvné 950x2100" 5</t>
  </si>
  <si>
    <t>74</t>
  </si>
  <si>
    <t>767641800</t>
  </si>
  <si>
    <t>Demontáž zárubní dveří odřezáním plochy do 2,5 m2</t>
  </si>
  <si>
    <t>-445027351</t>
  </si>
  <si>
    <t>Demontáž dveřních zárubní odřezáním od upevnění, plochy dveří do 2,5 m2</t>
  </si>
  <si>
    <t>"dveře 900x2050" 1</t>
  </si>
  <si>
    <t>"Dveře jednokřídlé – plné izolační výplň 1000x2100" 1</t>
  </si>
  <si>
    <t>"Dveře jednokřídlé – plné prosklení 1000x2500" 2</t>
  </si>
  <si>
    <t>"Dveře jednokřídlé – plné izolační výplň 1000x2200" 2</t>
  </si>
  <si>
    <t>"Dveře jednokřídlé – plné izolační výplň 900x2500" 1</t>
  </si>
  <si>
    <t>75</t>
  </si>
  <si>
    <t>767641805</t>
  </si>
  <si>
    <t>Demontáž zárubní dveří odřezáním plochy přes 2,5 do 4,5 m2</t>
  </si>
  <si>
    <t>-1737763533</t>
  </si>
  <si>
    <t>Demontáž dveřních zárubní odřezáním od upevnění, plochy dveří přes 2,5 do 4,5 m2</t>
  </si>
  <si>
    <t>"Dveře jednokřídlé – plné izolační výplň 1200x2150" 1</t>
  </si>
  <si>
    <t>"Dveře dvoukřídlé – plné izolační výplň 1700x2150" 1</t>
  </si>
  <si>
    <t>"Dveře dvoukřídlé – 1 sklo + výplň 1800x2150" 1</t>
  </si>
  <si>
    <t>76</t>
  </si>
  <si>
    <t>767641811</t>
  </si>
  <si>
    <t>Demontáž automatických dveří lineárních nebo teleskopických v do 2,2 m š do 1,0 m</t>
  </si>
  <si>
    <t>-1760398732</t>
  </si>
  <si>
    <t>Demontáž automatických dveří výšky do 2200 mm lineráních nebo teleskopických, šířky do 1000 mm</t>
  </si>
  <si>
    <t xml:space="preserve">"Dveře jednokřídlé posuvné automat –  prosklení 950x2100" 2</t>
  </si>
  <si>
    <t>77</t>
  </si>
  <si>
    <t>767651805</t>
  </si>
  <si>
    <t>Demontáž zárubní vrat odřezáním plochy přes 10,0 m2</t>
  </si>
  <si>
    <t>-484162550</t>
  </si>
  <si>
    <t>Demontáž vratových zárubní odřezáním od upevnění, plochy vrat přes 10 m2</t>
  </si>
  <si>
    <t>*Levá část středový objekt</t>
  </si>
  <si>
    <t xml:space="preserve">"Dveře dvoukřídlé plné izolační výplň  2000x3600" 1</t>
  </si>
  <si>
    <t>78</t>
  </si>
  <si>
    <t>767671811</t>
  </si>
  <si>
    <t>Demontáž výkladců zapuštěných šroubovaných</t>
  </si>
  <si>
    <t>1206342932</t>
  </si>
  <si>
    <t>79</t>
  </si>
  <si>
    <t>767581802</t>
  </si>
  <si>
    <t>Demontáž podhledu lamel</t>
  </si>
  <si>
    <t>-566104341</t>
  </si>
  <si>
    <t>Demontáž podhledů lamel</t>
  </si>
  <si>
    <t>*stávající podhled FEAL</t>
  </si>
  <si>
    <t>* nová skladba S.02</t>
  </si>
  <si>
    <t>80</t>
  </si>
  <si>
    <t>767582800</t>
  </si>
  <si>
    <t>Demontáž roštu podhledu</t>
  </si>
  <si>
    <t>-2035342558</t>
  </si>
  <si>
    <t>Demontáž podhledů roštů</t>
  </si>
  <si>
    <t>81</t>
  </si>
  <si>
    <t>767671113</t>
  </si>
  <si>
    <t>Montáž výkladců do celostěnových panelů nebo ocelové konstrukce plochy přes 9 do 12 m2</t>
  </si>
  <si>
    <t>861539674</t>
  </si>
  <si>
    <t>Montáž výkladců z hliníkových nebo ocelových profilů do celostěnových panelů nebo ocelové konstrukce přes 9 do 12 m2</t>
  </si>
  <si>
    <t>82</t>
  </si>
  <si>
    <t>55341360R</t>
  </si>
  <si>
    <t>stěna rámová prosklená fixní Al komaxit dle RAL bez požární odolnosti čiré trojsklo exteriér</t>
  </si>
  <si>
    <t>-850160210</t>
  </si>
  <si>
    <t>83</t>
  </si>
  <si>
    <t>767620312</t>
  </si>
  <si>
    <t>Montáž oken kovových s izolačními trojskly pevných do panelů nebo ocelové konstrukce plochy přes 0,6 do 1,5 m2</t>
  </si>
  <si>
    <t>-527551800</t>
  </si>
  <si>
    <t>Montáž oken s izolačními skly z hliníkových nebo ocelových profilů na polyuretanovou pěnu s trojskly pevných do celostěnových panelů nebo ocelové konstrukce, plochy přes 0,6 do 1,5 m2</t>
  </si>
  <si>
    <t>* AO - pevná</t>
  </si>
  <si>
    <t>84</t>
  </si>
  <si>
    <t>55341003</t>
  </si>
  <si>
    <t>okno Al s fixním zasklením trojsklo přes plochu 1m2 do v 1,5m</t>
  </si>
  <si>
    <t>-1483923429</t>
  </si>
  <si>
    <t>85</t>
  </si>
  <si>
    <t>767620342</t>
  </si>
  <si>
    <t>Montáž oken kovových s izolačními trojskly otevíravých do panelů nebo ocelové konstrukce plochy přes 0,6 do 1,5 m2</t>
  </si>
  <si>
    <t>1614054204</t>
  </si>
  <si>
    <t>Montáž oken s izolačními skly z hliníkových nebo ocelových profilů na polyuretanovou pěnu s trojskly otevíravých do celostěnových panelů nebo ocelové konstrukce, plochy přes 0,6 do 1,5 m2</t>
  </si>
  <si>
    <t>* AO - otvíravá, sklopná</t>
  </si>
  <si>
    <t>86</t>
  </si>
  <si>
    <t>55341011</t>
  </si>
  <si>
    <t>okno Al otevíravé/sklopné trojsklo přes plochu 1m2 do v 1,5m</t>
  </si>
  <si>
    <t>-1111005595</t>
  </si>
  <si>
    <t>87</t>
  </si>
  <si>
    <t>55341009</t>
  </si>
  <si>
    <t>okno Al otevíravé/sklopné trojsklo do plochy 1m2</t>
  </si>
  <si>
    <t>-2085204000</t>
  </si>
  <si>
    <t>"Okno otevíravé (výklopné) WC 950x800" 0,95*0,8*(10+10)</t>
  </si>
  <si>
    <t>88</t>
  </si>
  <si>
    <t>767627306</t>
  </si>
  <si>
    <t>Připojovací spára oken a stěn parotěsnou páskou interiérovou</t>
  </si>
  <si>
    <t>1491822389</t>
  </si>
  <si>
    <t>Ostatní práce a doplňky při montáži oken a stěn připojovací spára oken a stěn mezi ostěním a rámem vnitřní parotěsná páska</t>
  </si>
  <si>
    <t>"Dveře posuvné 950x2100" (0,95+2*2,1)*5</t>
  </si>
  <si>
    <t>"dveře 900x2050" 0,9+2*2,05</t>
  </si>
  <si>
    <t xml:space="preserve">"Okno otevíravé (výklopné) 950x700" 2*(0,95+0,7)*10 </t>
  </si>
  <si>
    <t>"Dveře jednokřídlé – plné izolační výplň 1200x2150" 1,2+2*2,15</t>
  </si>
  <si>
    <t>"Dveře dvoukřídlé – plné izolační výplň 1700x2150" 1,7+2*2,15</t>
  </si>
  <si>
    <t>"Dveře dvoukřídlé – plné izolační výplň 2000x3600" 2,0+2*3,6</t>
  </si>
  <si>
    <t>"Dveře dvoukřídlé – 1 sklo + výplň 1800x2150" 1,8+2*2,15</t>
  </si>
  <si>
    <t>"Okno otevíravé (výklopné) 950x800" 2*(0,95+0,8)*(10+10)</t>
  </si>
  <si>
    <t>"Dveře jednokřídlé – plné izolační výplň 1000x2100" 1,0+2*2,1</t>
  </si>
  <si>
    <t>"Dveře jednokřídlé – plné prosklení 1000x2500" (1,0+2*2,5)*2</t>
  </si>
  <si>
    <t>"Dveře jednokřídlé – plné izolační výplň 1000x2200" (1,0+2*2,2)*2</t>
  </si>
  <si>
    <t>"Okno otevíravé (výklopné) WC 950x800" 2*(0,95+0,8)*10</t>
  </si>
  <si>
    <t>"Okno otevíravé (pevné) WC 950x800" 2*(0,95+0,8)*10</t>
  </si>
  <si>
    <t>"Okno otevíravé (výklopné) 950x800" 2*(0,95+0,8)*8</t>
  </si>
  <si>
    <t>"Okno výsuvné 1000x1100" 2*(1,0+1,1)*2</t>
  </si>
  <si>
    <t>"Dveře jednokřídlé – plné izolační výplň 900x2500" 0,9+2*2,5</t>
  </si>
  <si>
    <t xml:space="preserve">"Dveře jednokřídlé posuvné automat –  prosklení 950x2100" (0,9+2*2,1)*2</t>
  </si>
  <si>
    <t>"Okno otevíravé (výklopné) 950x700" 2*(0,95+0,7)*(2+8+6+4)</t>
  </si>
  <si>
    <t>"1150x2100" 2*(1,15+2,1)*4</t>
  </si>
  <si>
    <t>"1200x2050" 2*(1,2+2,05)</t>
  </si>
  <si>
    <t>"pohled 1F-1C" 2*(1,0+2,15)*2+2*(1,4+2,15)*2</t>
  </si>
  <si>
    <t>"2100x2100" 4*2,1*5*2</t>
  </si>
  <si>
    <t>"2100x2100" 4*2,1*2</t>
  </si>
  <si>
    <t>"1150x2100" 2*(1,15+2,1)*2</t>
  </si>
  <si>
    <t>"2100x2100" 4*2,1*3*2</t>
  </si>
  <si>
    <t>"1150x2100" 2*(1,15+2,1)</t>
  </si>
  <si>
    <t>"pohled 42C-42F" 2*(1,0+2,15)*2+2*(1,4+2,15)*2</t>
  </si>
  <si>
    <t>"970x1170 sklápěcí" 2*(0,97+1,17)*32</t>
  </si>
  <si>
    <t>"970x1170 skl/otv" 2*(0,97+1,17)*8</t>
  </si>
  <si>
    <t>"970x1170 pevné" 2*(0,97+1,17)*20</t>
  </si>
  <si>
    <t>"970x1170 sklápěcí" 2*(0,97+1,17)*37</t>
  </si>
  <si>
    <t xml:space="preserve">"970x1170 skl/otv" 2*(0,97+1,17)*3 </t>
  </si>
  <si>
    <t>89</t>
  </si>
  <si>
    <t>767627307</t>
  </si>
  <si>
    <t>Připojovací spára oken a stěn paropropustnou páskou exteriérovou</t>
  </si>
  <si>
    <t>-1260981482</t>
  </si>
  <si>
    <t>Ostatní práce a doplňky při montáži oken a stěn připojovací spára oken a stěn mezi ostěním a rámem venkovní paropropustna páska</t>
  </si>
  <si>
    <t>90</t>
  </si>
  <si>
    <t>767640111</t>
  </si>
  <si>
    <t>Montáž dveří ocelových nebo hliníkových vchodových jednokřídlových bez nadsvětlíku</t>
  </si>
  <si>
    <t>-1151522125</t>
  </si>
  <si>
    <t>91</t>
  </si>
  <si>
    <t>55341332</t>
  </si>
  <si>
    <t>dveře jednokřídlé Al prosklené max rozměru otvoru 2,42m2 bezpečnostní třídy RC2</t>
  </si>
  <si>
    <t>1957154186</t>
  </si>
  <si>
    <t>92</t>
  </si>
  <si>
    <t>55341330</t>
  </si>
  <si>
    <t>dveře jednokřídlé Al plné max rozměru otvoru 2,42m2 bezpečnostní třídy RC2</t>
  </si>
  <si>
    <t>1097708384</t>
  </si>
  <si>
    <t>93</t>
  </si>
  <si>
    <t>767640221</t>
  </si>
  <si>
    <t>Montáž dveří ocelových nebo hliníkových vchodových dvoukřídlových bez nadsvětlíku</t>
  </si>
  <si>
    <t>1798965706</t>
  </si>
  <si>
    <t>Montáž dveří ocelových nebo hliníkových vchodových dvoukřídlové bez nadsvětlíku</t>
  </si>
  <si>
    <t>"Dveře dvoukřídlé – plné izolační výplň 2000x3600" 1</t>
  </si>
  <si>
    <t>553413R0</t>
  </si>
  <si>
    <t>dveře dvoukřídlé Al plné - izolační výplň bezpečnostní třídy RC2</t>
  </si>
  <si>
    <t>2033343397</t>
  </si>
  <si>
    <t>95</t>
  </si>
  <si>
    <t>553413R1</t>
  </si>
  <si>
    <t>dveře dvoukřídlé Al prosklené + výplň, bezpečnostní třídy RC2</t>
  </si>
  <si>
    <t>1043811871</t>
  </si>
  <si>
    <t>96</t>
  </si>
  <si>
    <t>767630111</t>
  </si>
  <si>
    <t>Montáž hliníkových zdvižně posuvných dveří v přes 1970 do 2200 mm a š do 2000 mm</t>
  </si>
  <si>
    <t>1702495134</t>
  </si>
  <si>
    <t>Montáž posuvných dveří z hliníkových profilů s utěsněním připojovací spáry impregnovanou komprimační páskou zdvižně posuvných výšky do 2200 mm celkové šířky do 2000 mm</t>
  </si>
  <si>
    <t>97</t>
  </si>
  <si>
    <t>553410R</t>
  </si>
  <si>
    <t xml:space="preserve">dveře  posuvné Al trojsklo š přes 2,0 do 2,5m v do 2,2m</t>
  </si>
  <si>
    <t>2134110198</t>
  </si>
  <si>
    <t>98</t>
  </si>
  <si>
    <t>767641111</t>
  </si>
  <si>
    <t>Montáž automatických dveří lineárních v do 2,2 m š do 1,0 m</t>
  </si>
  <si>
    <t>1688865679</t>
  </si>
  <si>
    <t>Montáž automatických dveří posuvných, výšky do 2200 mm lineárních, šířky do 1000 mm</t>
  </si>
  <si>
    <t>99</t>
  </si>
  <si>
    <t>5532910R</t>
  </si>
  <si>
    <t>dveře automatické vnější posuvné lineárně, rám Al, zasklení izolační trojsklo, 1 křídlé 950x2100mm</t>
  </si>
  <si>
    <t>47758649</t>
  </si>
  <si>
    <t>100</t>
  </si>
  <si>
    <t>998767112</t>
  </si>
  <si>
    <t>Přesun hmot tonážní pro zámečnické konstrukce s omezením mechanizace v objektech v přes 6 do 12 m</t>
  </si>
  <si>
    <t>-1062121239</t>
  </si>
  <si>
    <t>Přesun hmot pro zámečnické konstrukce stanovený z hmotnosti přesunovaného materiálu vodorovná dopravní vzdálenost do 50 m s omezením mechanizace v objektech výšky přes 6 do 12 m</t>
  </si>
  <si>
    <t>781</t>
  </si>
  <si>
    <t>Dokončovací práce - obklady</t>
  </si>
  <si>
    <t>101</t>
  </si>
  <si>
    <t>781121011</t>
  </si>
  <si>
    <t>Nátěr penetrační na stěnu</t>
  </si>
  <si>
    <t>-1719586099</t>
  </si>
  <si>
    <t>Příprava podkladu před provedením obkladu nátěr penetrační na stěnu</t>
  </si>
  <si>
    <t xml:space="preserve">* soklu nad terénem ST.02 </t>
  </si>
  <si>
    <t>102</t>
  </si>
  <si>
    <t>781131112</t>
  </si>
  <si>
    <t>Izolace pod obklad nátěrem nebo stěrkou ve dvou vrstvách</t>
  </si>
  <si>
    <t>1706159144</t>
  </si>
  <si>
    <t>Izolace stěny pod obklad izolace nátěrem nebo stěrkou ve dvou vrstvách</t>
  </si>
  <si>
    <t>103</t>
  </si>
  <si>
    <t>781472312</t>
  </si>
  <si>
    <t>Montáž obkladů vnitřních keramických hladkých lepených cementovým flexibilním rychletuhnoucím lepidlem přes 0,5 do 2 ks/m2</t>
  </si>
  <si>
    <t>1294333167</t>
  </si>
  <si>
    <t>Montáž keramických obkladů stěn lepených cementovým flexibilním rychletuhnoucím lepidlem hladkých přes 0,5 do 2 ks/m2</t>
  </si>
  <si>
    <t>104</t>
  </si>
  <si>
    <t>59761293</t>
  </si>
  <si>
    <t>obklad keramický slinutý mrazuvzdorný povrch hladký/matný tl do 10mm přes 0,5 do 2ks/m2</t>
  </si>
  <si>
    <t>2005238396</t>
  </si>
  <si>
    <t>120,673*1,15 'Přepočtené koeficientem množství</t>
  </si>
  <si>
    <t>105</t>
  </si>
  <si>
    <t>998781112</t>
  </si>
  <si>
    <t>Přesun hmot tonážní pro obklady keramické s omezením mechanizace v objektech v přes 6 do 12 m</t>
  </si>
  <si>
    <t>-1657984133</t>
  </si>
  <si>
    <t>Přesun hmot pro obklady keramické stanovený z hmotnosti přesunovaného materiálu vodorovná dopravní vzdálenost do 50 m s omezením mechanizace v objektech výšky přes 6 do 12 m</t>
  </si>
  <si>
    <t>782</t>
  </si>
  <si>
    <t>Dokončovací práce - obklady z kamene</t>
  </si>
  <si>
    <t>106</t>
  </si>
  <si>
    <t>782131811</t>
  </si>
  <si>
    <t>Demontáž obkladů stěn z kamene do suti z tvrdých kamenů kladených do malty</t>
  </si>
  <si>
    <t>13730505</t>
  </si>
  <si>
    <t xml:space="preserve">* otlučení venkovních obkladů </t>
  </si>
  <si>
    <t>"Levá část osa 02-07" 32,50*1,2/3</t>
  </si>
  <si>
    <t>"Levá část osa 10-19" 50,60*1,2/3</t>
  </si>
  <si>
    <t>"Pravá část osa 24-33" 50,60*0,9/3</t>
  </si>
  <si>
    <t>"Pravá část osa 36-41" 32,5*1,1/3</t>
  </si>
  <si>
    <t>VRN</t>
  </si>
  <si>
    <t>Vedlejší rozpočtové náklady</t>
  </si>
  <si>
    <t>107</t>
  </si>
  <si>
    <t>030001000</t>
  </si>
  <si>
    <t>Sdružená sazba VRN</t>
  </si>
  <si>
    <t>kpl</t>
  </si>
  <si>
    <t>CS ÚRS 2023 01</t>
  </si>
  <si>
    <t>1024</t>
  </si>
  <si>
    <t>-561649162</t>
  </si>
  <si>
    <t>VRN5</t>
  </si>
  <si>
    <t>Finanční náklady</t>
  </si>
  <si>
    <t>108</t>
  </si>
  <si>
    <t>052002000</t>
  </si>
  <si>
    <t>Rozpočtová rezerva 10%</t>
  </si>
  <si>
    <t>%</t>
  </si>
  <si>
    <t>-1517336208</t>
  </si>
  <si>
    <t>109</t>
  </si>
  <si>
    <t>9600000</t>
  </si>
  <si>
    <t>Demontáže a zpětné montáže po stav. úpravách</t>
  </si>
  <si>
    <t>-257888138</t>
  </si>
  <si>
    <t>2 - Silnoproudá elektroinstalace - výměna osvětlení, připojení na TČ + VZT</t>
  </si>
  <si>
    <t xml:space="preserve">    741 - Elektroinstalace - silnoproud</t>
  </si>
  <si>
    <t xml:space="preserve">      741.1 - Elektroinstalace - silnoproud  svítidla</t>
  </si>
  <si>
    <t xml:space="preserve">      741.2 - Elektroinstalace - silnoproud - rozvaděče</t>
  </si>
  <si>
    <t xml:space="preserve">      742.3 - Elektroinstalace - slaboproud - kabelové vedení</t>
  </si>
  <si>
    <t>OST - Ostatní</t>
  </si>
  <si>
    <t>741</t>
  </si>
  <si>
    <t>Elektroinstalace - silnoproud</t>
  </si>
  <si>
    <t>741.1</t>
  </si>
  <si>
    <t xml:space="preserve">Elektroinstalace - silnoproud  svítidla</t>
  </si>
  <si>
    <t xml:space="preserve">Výměna stávajících svítidel za svítidla typu LED. Montáž svítidel, úprava kabelového ukončení, likvidace stávajících svítidel </t>
  </si>
  <si>
    <t>ks</t>
  </si>
  <si>
    <t>536422805</t>
  </si>
  <si>
    <t>Svítidlo stropní hranaté nebo kruhové</t>
  </si>
  <si>
    <t xml:space="preserve">Výměna stávajících svítidel za svítidla typu LED. Demontáž svítidel, úprava kabelového ukončení, likvidace stávajících svítidel </t>
  </si>
  <si>
    <t>1483622215</t>
  </si>
  <si>
    <t xml:space="preserve">Svítidlo stropní nebo stěnové malé </t>
  </si>
  <si>
    <t>Ekologická likvidace svítidel</t>
  </si>
  <si>
    <t>-673913686</t>
  </si>
  <si>
    <t>1.1</t>
  </si>
  <si>
    <t>Dodávka svítidla stropního hranatého nebo kruhového</t>
  </si>
  <si>
    <t>1898037108</t>
  </si>
  <si>
    <t>2.2</t>
  </si>
  <si>
    <t xml:space="preserve">Dodávka svítidla stropního nebo stěnovéhe malého </t>
  </si>
  <si>
    <t>1204580468</t>
  </si>
  <si>
    <t>741.2</t>
  </si>
  <si>
    <t>Elektroinstalace - silnoproud - rozvaděče</t>
  </si>
  <si>
    <t>Úprava stávajících rozvodů pro rozvaděče</t>
  </si>
  <si>
    <t>-1061266998</t>
  </si>
  <si>
    <t>4.1</t>
  </si>
  <si>
    <t xml:space="preserve">Rozvaděče pro osazení VZT jednotek a připojení TČ </t>
  </si>
  <si>
    <t>1175205451</t>
  </si>
  <si>
    <t>742.3</t>
  </si>
  <si>
    <t>Elektroinstalace - slaboproud - kabelové vedení</t>
  </si>
  <si>
    <t xml:space="preserve">Montáž a dodávka vodičů, lišty, pomocný materiál, utěsnění prostupů a průchodu konstrukcemi, montáž a dodávka žlabů </t>
  </si>
  <si>
    <t>-1687214792</t>
  </si>
  <si>
    <t>OST</t>
  </si>
  <si>
    <t>Ostatní</t>
  </si>
  <si>
    <t xml:space="preserve">Uvedení zařízení do provozu, revize a zkoušky, projektová dokumentace </t>
  </si>
  <si>
    <t>512</t>
  </si>
  <si>
    <t>262227929</t>
  </si>
  <si>
    <t>3 - Vzduchotechnická zařízení</t>
  </si>
  <si>
    <t xml:space="preserve">    751 - Vzduchotechnika - odhad investičních nákladů</t>
  </si>
  <si>
    <t xml:space="preserve">      751.1 - Zařízení č.1 </t>
  </si>
  <si>
    <t xml:space="preserve">      751.2 - Zařízení č. 2</t>
  </si>
  <si>
    <t xml:space="preserve">    VRN1 - Průzkumné, geodetické a projektové práce</t>
  </si>
  <si>
    <t xml:space="preserve">    VRN4 - Inženýrská činnost</t>
  </si>
  <si>
    <t>751</t>
  </si>
  <si>
    <t>Vzduchotechnika - odhad investičních nákladů</t>
  </si>
  <si>
    <t>751.1</t>
  </si>
  <si>
    <t xml:space="preserve">Zařízení č.1 </t>
  </si>
  <si>
    <t>751960001</t>
  </si>
  <si>
    <t>Příívodní VZT jednotka včetně ovládání a regulace MaR</t>
  </si>
  <si>
    <t>-443724350</t>
  </si>
  <si>
    <t>751960002</t>
  </si>
  <si>
    <t>Kondenzační jednotka vč. příslušenství - 21 KW</t>
  </si>
  <si>
    <t>-941867403</t>
  </si>
  <si>
    <t>751960003</t>
  </si>
  <si>
    <t>Potrubí VZT		</t>
  </si>
  <si>
    <t>-429604284</t>
  </si>
  <si>
    <t>751960004</t>
  </si>
  <si>
    <t>Komponenty – žaluzie, tlumiče, požární klapky</t>
  </si>
  <si>
    <t>1875507984</t>
  </si>
  <si>
    <t>751960005</t>
  </si>
  <si>
    <t>Tepelné izolace		</t>
  </si>
  <si>
    <t>-735455665</t>
  </si>
  <si>
    <t>751960006</t>
  </si>
  <si>
    <t>Montáž zařízení</t>
  </si>
  <si>
    <t>1216823393</t>
  </si>
  <si>
    <t>751960007</t>
  </si>
  <si>
    <t>Demontáže stávající VZT jednotky a potrubí	</t>
  </si>
  <si>
    <t>-447347957</t>
  </si>
  <si>
    <t>751.2</t>
  </si>
  <si>
    <t>Zařízení č. 2</t>
  </si>
  <si>
    <t>751960008</t>
  </si>
  <si>
    <t>-1214810394</t>
  </si>
  <si>
    <t>751960009</t>
  </si>
  <si>
    <t>1700048434</t>
  </si>
  <si>
    <t>751960010</t>
  </si>
  <si>
    <t>2064714186</t>
  </si>
  <si>
    <t>751960011</t>
  </si>
  <si>
    <t>-506510687</t>
  </si>
  <si>
    <t>751960012</t>
  </si>
  <si>
    <t>-1503025471</t>
  </si>
  <si>
    <t>751960013</t>
  </si>
  <si>
    <t>-135985145</t>
  </si>
  <si>
    <t>751960014</t>
  </si>
  <si>
    <t>-1133554185</t>
  </si>
  <si>
    <t>VRN1</t>
  </si>
  <si>
    <t>Průzkumné, geodetické a projektové práce</t>
  </si>
  <si>
    <t>013002000</t>
  </si>
  <si>
    <t>Projektové práce</t>
  </si>
  <si>
    <t>2131732394</t>
  </si>
  <si>
    <t>VRN4</t>
  </si>
  <si>
    <t>Inženýrská činnost</t>
  </si>
  <si>
    <t>043194000</t>
  </si>
  <si>
    <t xml:space="preserve">Revize a zkoušky </t>
  </si>
  <si>
    <t>-1786648107</t>
  </si>
  <si>
    <t>Rozpočtová rezerva 15%</t>
  </si>
  <si>
    <t>1377470285</t>
  </si>
  <si>
    <t xml:space="preserve">4 - Ústřední vytápění, tepelná čerpadla 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</si>
  <si>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</si>
  <si>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</si>
  <si>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</si>
  <si>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>731</t>
  </si>
  <si>
    <t>Ústřední vytápění - kotelny</t>
  </si>
  <si>
    <t xml:space="preserve">Kotel ocelový závěsný přímotopný o výkonu 30 kW </t>
  </si>
  <si>
    <t>-1443011848</t>
  </si>
  <si>
    <t xml:space="preserve">Tepelné čerpadlo – venkovní jednotka 7,6-30,5 kW, vnitřní jednotka deskový výměník 25-180/8-75i </t>
  </si>
  <si>
    <t>1981203421</t>
  </si>
  <si>
    <t>Regulace xCC 7.02-7</t>
  </si>
  <si>
    <t>-2054630524</t>
  </si>
  <si>
    <t xml:space="preserve">o	Čerpadla, nádoby tlakové expanzní, akumulační nádrže, rozdělovače, ostatní pomocný materiál včetně přesunu hmot ruční v objektech </t>
  </si>
  <si>
    <t>sloubor</t>
  </si>
  <si>
    <t>1434809052</t>
  </si>
  <si>
    <t>733</t>
  </si>
  <si>
    <t>Ústřední vytápění - rozvodné potrubí</t>
  </si>
  <si>
    <t>Potrubí pro rozvody ústředního vytápění, armatury, ventily, filtry, kohouty, izolace potrubí, stavební prostupy konstrukcí včetně utěsnění</t>
  </si>
  <si>
    <t>soubor</t>
  </si>
  <si>
    <t>-351864285</t>
  </si>
  <si>
    <t>734</t>
  </si>
  <si>
    <t>Ústřední vytápění - armatury</t>
  </si>
  <si>
    <t xml:space="preserve">o	Dodávka otopných těles, montáž, armatury, termostatické hlavice, přesun hmot ruční v objektech, demontáže stávajících el. přímotopných radiátorů, odpojení od silnoproudé elektroinstalace, zaslepení vývodů </t>
  </si>
  <si>
    <t>435277859</t>
  </si>
  <si>
    <t xml:space="preserve">Provedení topné zkoušky, napuštění systému a odvzdušnění, zaregulování systému, </t>
  </si>
  <si>
    <t>-408990025</t>
  </si>
  <si>
    <t xml:space="preserve">Likvidace stávajících el. topných těles, přesun hmot a ekologická likvidace </t>
  </si>
  <si>
    <t>-933158791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</si>
</sst>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8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2024J-130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Studie stavebně technologického řešení Terminál MHD Liberec-snížení energetické náročnosti budovy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Liberec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11. 10. 2024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6.4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DP měst Liberce a Jablonce nad Nisou a.s. Liberec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Projektová kancelář NH s.r.o. Nové Hamry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6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</v>
      </c>
    </row>
    <row r="95" s="7" customFormat="1" ht="24.6" customHeight="1">
      <c r="A95" s="118" t="s">
        <v>81</v>
      </c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'1 - Stavební část - zatep...'!J30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'1 - Stavební část - zatep...'!P134</f>
        <v>0</v>
      </c>
      <c r="AV95" s="127">
        <f>'1 - Stavební část - zatep...'!J33</f>
        <v>0</v>
      </c>
      <c r="AW95" s="127">
        <f>'1 - Stavební část - zatep...'!J34</f>
        <v>0</v>
      </c>
      <c r="AX95" s="127">
        <f>'1 - Stavební část - zatep...'!J35</f>
        <v>0</v>
      </c>
      <c r="AY95" s="127">
        <f>'1 - Stavební část - zatep...'!J36</f>
        <v>0</v>
      </c>
      <c r="AZ95" s="127">
        <f>'1 - Stavební část - zatep...'!F33</f>
        <v>0</v>
      </c>
      <c r="BA95" s="127">
        <f>'1 - Stavební část - zatep...'!F34</f>
        <v>0</v>
      </c>
      <c r="BB95" s="127">
        <f>'1 - Stavební část - zatep...'!F35</f>
        <v>0</v>
      </c>
      <c r="BC95" s="127">
        <f>'1 - Stavební část - zatep...'!F36</f>
        <v>0</v>
      </c>
      <c r="BD95" s="129">
        <f>'1 - Stavební část - zatep...'!F37</f>
        <v>0</v>
      </c>
      <c r="BE95" s="7"/>
      <c r="BT95" s="130" t="s">
        <v>82</v>
      </c>
      <c r="BV95" s="130" t="s">
        <v>79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24.6" customHeight="1">
      <c r="A96" s="118" t="s">
        <v>81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'2 - Silnoproudá elektroin...'!J30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84</v>
      </c>
      <c r="AR96" s="125"/>
      <c r="AS96" s="126">
        <v>0</v>
      </c>
      <c r="AT96" s="127">
        <f>ROUND(SUM(AV96:AW96),2)</f>
        <v>0</v>
      </c>
      <c r="AU96" s="128">
        <f>'2 - Silnoproudá elektroin...'!P122</f>
        <v>0</v>
      </c>
      <c r="AV96" s="127">
        <f>'2 - Silnoproudá elektroin...'!J33</f>
        <v>0</v>
      </c>
      <c r="AW96" s="127">
        <f>'2 - Silnoproudá elektroin...'!J34</f>
        <v>0</v>
      </c>
      <c r="AX96" s="127">
        <f>'2 - Silnoproudá elektroin...'!J35</f>
        <v>0</v>
      </c>
      <c r="AY96" s="127">
        <f>'2 - Silnoproudá elektroin...'!J36</f>
        <v>0</v>
      </c>
      <c r="AZ96" s="127">
        <f>'2 - Silnoproudá elektroin...'!F33</f>
        <v>0</v>
      </c>
      <c r="BA96" s="127">
        <f>'2 - Silnoproudá elektroin...'!F34</f>
        <v>0</v>
      </c>
      <c r="BB96" s="127">
        <f>'2 - Silnoproudá elektroin...'!F35</f>
        <v>0</v>
      </c>
      <c r="BC96" s="127">
        <f>'2 - Silnoproudá elektroin...'!F36</f>
        <v>0</v>
      </c>
      <c r="BD96" s="129">
        <f>'2 - Silnoproudá elektroin...'!F37</f>
        <v>0</v>
      </c>
      <c r="BE96" s="7"/>
      <c r="BT96" s="130" t="s">
        <v>82</v>
      </c>
      <c r="BV96" s="130" t="s">
        <v>79</v>
      </c>
      <c r="BW96" s="130" t="s">
        <v>88</v>
      </c>
      <c r="BX96" s="130" t="s">
        <v>5</v>
      </c>
      <c r="CL96" s="130" t="s">
        <v>1</v>
      </c>
      <c r="CM96" s="130" t="s">
        <v>86</v>
      </c>
    </row>
    <row r="97" s="7" customFormat="1" ht="14.4" customHeight="1">
      <c r="A97" s="118" t="s">
        <v>81</v>
      </c>
      <c r="B97" s="119"/>
      <c r="C97" s="120"/>
      <c r="D97" s="121" t="s">
        <v>89</v>
      </c>
      <c r="E97" s="121"/>
      <c r="F97" s="121"/>
      <c r="G97" s="121"/>
      <c r="H97" s="121"/>
      <c r="I97" s="122"/>
      <c r="J97" s="121" t="s">
        <v>90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'3 - Vzduchotechnická zaří...'!J30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84</v>
      </c>
      <c r="AR97" s="125"/>
      <c r="AS97" s="126">
        <v>0</v>
      </c>
      <c r="AT97" s="127">
        <f>ROUND(SUM(AV97:AW97),2)</f>
        <v>0</v>
      </c>
      <c r="AU97" s="128">
        <f>'3 - Vzduchotechnická zaří...'!P124</f>
        <v>0</v>
      </c>
      <c r="AV97" s="127">
        <f>'3 - Vzduchotechnická zaří...'!J33</f>
        <v>0</v>
      </c>
      <c r="AW97" s="127">
        <f>'3 - Vzduchotechnická zaří...'!J34</f>
        <v>0</v>
      </c>
      <c r="AX97" s="127">
        <f>'3 - Vzduchotechnická zaří...'!J35</f>
        <v>0</v>
      </c>
      <c r="AY97" s="127">
        <f>'3 - Vzduchotechnická zaří...'!J36</f>
        <v>0</v>
      </c>
      <c r="AZ97" s="127">
        <f>'3 - Vzduchotechnická zaří...'!F33</f>
        <v>0</v>
      </c>
      <c r="BA97" s="127">
        <f>'3 - Vzduchotechnická zaří...'!F34</f>
        <v>0</v>
      </c>
      <c r="BB97" s="127">
        <f>'3 - Vzduchotechnická zaří...'!F35</f>
        <v>0</v>
      </c>
      <c r="BC97" s="127">
        <f>'3 - Vzduchotechnická zaří...'!F36</f>
        <v>0</v>
      </c>
      <c r="BD97" s="129">
        <f>'3 - Vzduchotechnická zaří...'!F37</f>
        <v>0</v>
      </c>
      <c r="BE97" s="7"/>
      <c r="BT97" s="130" t="s">
        <v>82</v>
      </c>
      <c r="BV97" s="130" t="s">
        <v>79</v>
      </c>
      <c r="BW97" s="130" t="s">
        <v>91</v>
      </c>
      <c r="BX97" s="130" t="s">
        <v>5</v>
      </c>
      <c r="CL97" s="130" t="s">
        <v>1</v>
      </c>
      <c r="CM97" s="130" t="s">
        <v>86</v>
      </c>
    </row>
    <row r="98" s="7" customFormat="1" ht="14.4" customHeight="1">
      <c r="A98" s="118" t="s">
        <v>81</v>
      </c>
      <c r="B98" s="119"/>
      <c r="C98" s="120"/>
      <c r="D98" s="121" t="s">
        <v>92</v>
      </c>
      <c r="E98" s="121"/>
      <c r="F98" s="121"/>
      <c r="G98" s="121"/>
      <c r="H98" s="121"/>
      <c r="I98" s="122"/>
      <c r="J98" s="121" t="s">
        <v>93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'4 - Ústřední vytápění, te...'!J30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84</v>
      </c>
      <c r="AR98" s="125"/>
      <c r="AS98" s="131">
        <v>0</v>
      </c>
      <c r="AT98" s="132">
        <f>ROUND(SUM(AV98:AW98),2)</f>
        <v>0</v>
      </c>
      <c r="AU98" s="133">
        <f>'4 - Ústřední vytápění, te...'!P121</f>
        <v>0</v>
      </c>
      <c r="AV98" s="132">
        <f>'4 - Ústřední vytápění, te...'!J33</f>
        <v>0</v>
      </c>
      <c r="AW98" s="132">
        <f>'4 - Ústřední vytápění, te...'!J34</f>
        <v>0</v>
      </c>
      <c r="AX98" s="132">
        <f>'4 - Ústřední vytápění, te...'!J35</f>
        <v>0</v>
      </c>
      <c r="AY98" s="132">
        <f>'4 - Ústřední vytápění, te...'!J36</f>
        <v>0</v>
      </c>
      <c r="AZ98" s="132">
        <f>'4 - Ústřední vytápění, te...'!F33</f>
        <v>0</v>
      </c>
      <c r="BA98" s="132">
        <f>'4 - Ústřední vytápění, te...'!F34</f>
        <v>0</v>
      </c>
      <c r="BB98" s="132">
        <f>'4 - Ústřední vytápění, te...'!F35</f>
        <v>0</v>
      </c>
      <c r="BC98" s="132">
        <f>'4 - Ústřední vytápění, te...'!F36</f>
        <v>0</v>
      </c>
      <c r="BD98" s="134">
        <f>'4 - Ústřední vytápění, te...'!F37</f>
        <v>0</v>
      </c>
      <c r="BE98" s="7"/>
      <c r="BT98" s="130" t="s">
        <v>82</v>
      </c>
      <c r="BV98" s="130" t="s">
        <v>79</v>
      </c>
      <c r="BW98" s="130" t="s">
        <v>94</v>
      </c>
      <c r="BX98" s="130" t="s">
        <v>5</v>
      </c>
      <c r="CL98" s="130" t="s">
        <v>1</v>
      </c>
      <c r="CM98" s="130" t="s">
        <v>86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NAM8gggHT9HHpg0mbKzgu/K8iEN9mMdwXyba+0KBbMydatWqviDSOOQ33GgfyzV4dTIbCJ2ABvL1rR/Dzc274Q==" hashValue="UI6sXHmcIEmRPn7MBP2YkNSIWPNnEaXCkgxKAAClddFKAtgQ7t5mQkEQbVoZEIIJx9eSLeWFhaEEv7g3gkYxo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Stavební část - zatep...'!C2" display="/"/>
    <hyperlink ref="A96" location="'2 - Silnoproudá elektroin...'!C2" display="/"/>
    <hyperlink ref="A97" location="'3 - Vzduchotechnická zaří...'!C2" display="/"/>
    <hyperlink ref="A98" location="'4 - Ústřední vytápění, t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7" customHeight="1">
      <c r="B7" s="19"/>
      <c r="E7" s="140" t="str">
        <f>'Rekapitulace stavby'!K6</f>
        <v>Studie stavebně technologického řešení Terminál MHD Liberec-snížení energetické náročnosti budovy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1.2" customHeight="1">
      <c r="A9" s="37"/>
      <c r="B9" s="43"/>
      <c r="C9" s="37"/>
      <c r="D9" s="37"/>
      <c r="E9" s="141" t="s">
        <v>97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11. 10. 2024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2" customHeight="1">
      <c r="A27" s="144"/>
      <c r="B27" s="145"/>
      <c r="C27" s="144"/>
      <c r="D27" s="144"/>
      <c r="E27" s="146" t="s">
        <v>36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ROUND(J134,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ROUND((SUM(BE134:BE933)),  2)</f>
        <v>0</v>
      </c>
      <c r="G33" s="37"/>
      <c r="H33" s="37"/>
      <c r="I33" s="154">
        <v>0.20999999999999999</v>
      </c>
      <c r="J33" s="153">
        <f>ROUND(((SUM(BE134:BE933))*I33),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ROUND((SUM(BF134:BF933)),  2)</f>
        <v>0</v>
      </c>
      <c r="G34" s="37"/>
      <c r="H34" s="37"/>
      <c r="I34" s="154">
        <v>0.12</v>
      </c>
      <c r="J34" s="153">
        <f>ROUND(((SUM(BF134:BF933))*I34),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ROUND((SUM(BG134:BG933)),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ROUND((SUM(BH134:BH933)),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ROUND((SUM(BI134:BI933)),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7" customHeight="1">
      <c r="A85" s="37"/>
      <c r="B85" s="38"/>
      <c r="C85" s="39"/>
      <c r="D85" s="39"/>
      <c r="E85" s="173" t="str">
        <f>E7</f>
        <v>Studie stavebně technologického řešení Terminál MHD Liberec-snížení energetické náročnosti budovy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1.2" customHeight="1">
      <c r="A87" s="37"/>
      <c r="B87" s="38"/>
      <c r="C87" s="39"/>
      <c r="D87" s="39"/>
      <c r="E87" s="75" t="str">
        <f>E9</f>
        <v>1 - Stavební část - zateplení fasády a výměna otvorových výplní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Liberec</v>
      </c>
      <c r="G89" s="39"/>
      <c r="H89" s="39"/>
      <c r="I89" s="31" t="s">
        <v>22</v>
      </c>
      <c r="J89" s="78" t="str">
        <f>IF(J12="","",J12)</f>
        <v>11. 10. 2024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8" customHeight="1">
      <c r="A91" s="37"/>
      <c r="B91" s="38"/>
      <c r="C91" s="31" t="s">
        <v>24</v>
      </c>
      <c r="D91" s="39"/>
      <c r="E91" s="39"/>
      <c r="F91" s="26" t="str">
        <f>E15</f>
        <v>DP měst Liberce a Jablonce nad Nisou a.s. Liberec</v>
      </c>
      <c r="G91" s="39"/>
      <c r="H91" s="39"/>
      <c r="I91" s="31" t="s">
        <v>30</v>
      </c>
      <c r="J91" s="35" t="str">
        <f>E21</f>
        <v>Projektová kancelář NH s.r.o. Nové Hamry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J134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J135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104</v>
      </c>
      <c r="E98" s="187"/>
      <c r="F98" s="187"/>
      <c r="G98" s="187"/>
      <c r="H98" s="187"/>
      <c r="I98" s="187"/>
      <c r="J98" s="188">
        <f>J136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105</v>
      </c>
      <c r="E99" s="187"/>
      <c r="F99" s="187"/>
      <c r="G99" s="187"/>
      <c r="H99" s="187"/>
      <c r="I99" s="187"/>
      <c r="J99" s="188">
        <f>J156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106</v>
      </c>
      <c r="E100" s="187"/>
      <c r="F100" s="187"/>
      <c r="G100" s="187"/>
      <c r="H100" s="187"/>
      <c r="I100" s="187"/>
      <c r="J100" s="188">
        <f>J164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4"/>
      <c r="C101" s="185"/>
      <c r="D101" s="186" t="s">
        <v>107</v>
      </c>
      <c r="E101" s="187"/>
      <c r="F101" s="187"/>
      <c r="G101" s="187"/>
      <c r="H101" s="187"/>
      <c r="I101" s="187"/>
      <c r="J101" s="188">
        <f>J165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108</v>
      </c>
      <c r="E102" s="187"/>
      <c r="F102" s="187"/>
      <c r="G102" s="187"/>
      <c r="H102" s="187"/>
      <c r="I102" s="187"/>
      <c r="J102" s="188">
        <f>J319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4"/>
      <c r="C103" s="185"/>
      <c r="D103" s="186" t="s">
        <v>109</v>
      </c>
      <c r="E103" s="187"/>
      <c r="F103" s="187"/>
      <c r="G103" s="187"/>
      <c r="H103" s="187"/>
      <c r="I103" s="187"/>
      <c r="J103" s="188">
        <f>J320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110</v>
      </c>
      <c r="E104" s="187"/>
      <c r="F104" s="187"/>
      <c r="G104" s="187"/>
      <c r="H104" s="187"/>
      <c r="I104" s="187"/>
      <c r="J104" s="188">
        <f>J401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111</v>
      </c>
      <c r="E105" s="187"/>
      <c r="F105" s="187"/>
      <c r="G105" s="187"/>
      <c r="H105" s="187"/>
      <c r="I105" s="187"/>
      <c r="J105" s="188">
        <f>J411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8"/>
      <c r="C106" s="179"/>
      <c r="D106" s="180" t="s">
        <v>112</v>
      </c>
      <c r="E106" s="181"/>
      <c r="F106" s="181"/>
      <c r="G106" s="181"/>
      <c r="H106" s="181"/>
      <c r="I106" s="181"/>
      <c r="J106" s="182">
        <f>J414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4"/>
      <c r="C107" s="185"/>
      <c r="D107" s="186" t="s">
        <v>113</v>
      </c>
      <c r="E107" s="187"/>
      <c r="F107" s="187"/>
      <c r="G107" s="187"/>
      <c r="H107" s="187"/>
      <c r="I107" s="187"/>
      <c r="J107" s="188">
        <f>J415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114</v>
      </c>
      <c r="E108" s="187"/>
      <c r="F108" s="187"/>
      <c r="G108" s="187"/>
      <c r="H108" s="187"/>
      <c r="I108" s="187"/>
      <c r="J108" s="188">
        <f>J438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115</v>
      </c>
      <c r="E109" s="187"/>
      <c r="F109" s="187"/>
      <c r="G109" s="187"/>
      <c r="H109" s="187"/>
      <c r="I109" s="187"/>
      <c r="J109" s="188">
        <f>J570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116</v>
      </c>
      <c r="E110" s="187"/>
      <c r="F110" s="187"/>
      <c r="G110" s="187"/>
      <c r="H110" s="187"/>
      <c r="I110" s="187"/>
      <c r="J110" s="188">
        <f>J588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117</v>
      </c>
      <c r="E111" s="187"/>
      <c r="F111" s="187"/>
      <c r="G111" s="187"/>
      <c r="H111" s="187"/>
      <c r="I111" s="187"/>
      <c r="J111" s="188">
        <f>J894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118</v>
      </c>
      <c r="E112" s="187"/>
      <c r="F112" s="187"/>
      <c r="G112" s="187"/>
      <c r="H112" s="187"/>
      <c r="I112" s="187"/>
      <c r="J112" s="188">
        <f>J916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8"/>
      <c r="C113" s="179"/>
      <c r="D113" s="180" t="s">
        <v>119</v>
      </c>
      <c r="E113" s="181"/>
      <c r="F113" s="181"/>
      <c r="G113" s="181"/>
      <c r="H113" s="181"/>
      <c r="I113" s="181"/>
      <c r="J113" s="182">
        <f>J925</f>
        <v>0</v>
      </c>
      <c r="K113" s="179"/>
      <c r="L113" s="183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4"/>
      <c r="C114" s="185"/>
      <c r="D114" s="186" t="s">
        <v>120</v>
      </c>
      <c r="E114" s="187"/>
      <c r="F114" s="187"/>
      <c r="G114" s="187"/>
      <c r="H114" s="187"/>
      <c r="I114" s="187"/>
      <c r="J114" s="188">
        <f>J928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20" s="2" customFormat="1" ht="6.96" customHeight="1">
      <c r="A120" s="37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4.96" customHeight="1">
      <c r="A121" s="37"/>
      <c r="B121" s="38"/>
      <c r="C121" s="22" t="s">
        <v>121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16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7" customHeight="1">
      <c r="A124" s="37"/>
      <c r="B124" s="38"/>
      <c r="C124" s="39"/>
      <c r="D124" s="39"/>
      <c r="E124" s="173" t="str">
        <f>E7</f>
        <v>Studie stavebně technologického řešení Terminál MHD Liberec-snížení energetické náročnosti budovy</v>
      </c>
      <c r="F124" s="31"/>
      <c r="G124" s="31"/>
      <c r="H124" s="31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96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31.2" customHeight="1">
      <c r="A126" s="37"/>
      <c r="B126" s="38"/>
      <c r="C126" s="39"/>
      <c r="D126" s="39"/>
      <c r="E126" s="75" t="str">
        <f>E9</f>
        <v>1 - Stavební část - zateplení fasády a výměna otvorových výplní</v>
      </c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20</v>
      </c>
      <c r="D128" s="39"/>
      <c r="E128" s="39"/>
      <c r="F128" s="26" t="str">
        <f>F12</f>
        <v>Liberec</v>
      </c>
      <c r="G128" s="39"/>
      <c r="H128" s="39"/>
      <c r="I128" s="31" t="s">
        <v>22</v>
      </c>
      <c r="J128" s="78" t="str">
        <f>IF(J12="","",J12)</f>
        <v>11. 10. 2024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40.8" customHeight="1">
      <c r="A130" s="37"/>
      <c r="B130" s="38"/>
      <c r="C130" s="31" t="s">
        <v>24</v>
      </c>
      <c r="D130" s="39"/>
      <c r="E130" s="39"/>
      <c r="F130" s="26" t="str">
        <f>E15</f>
        <v>DP měst Liberce a Jablonce nad Nisou a.s. Liberec</v>
      </c>
      <c r="G130" s="39"/>
      <c r="H130" s="39"/>
      <c r="I130" s="31" t="s">
        <v>30</v>
      </c>
      <c r="J130" s="35" t="str">
        <f>E21</f>
        <v>Projektová kancelář NH s.r.o. Nové Hamry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6" customHeight="1">
      <c r="A131" s="37"/>
      <c r="B131" s="38"/>
      <c r="C131" s="31" t="s">
        <v>28</v>
      </c>
      <c r="D131" s="39"/>
      <c r="E131" s="39"/>
      <c r="F131" s="26" t="str">
        <f>IF(E18="","",E18)</f>
        <v>Vyplň údaj</v>
      </c>
      <c r="G131" s="39"/>
      <c r="H131" s="39"/>
      <c r="I131" s="31" t="s">
        <v>33</v>
      </c>
      <c r="J131" s="35" t="str">
        <f>E24</f>
        <v xml:space="preserve"> 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0.32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11" customFormat="1" ht="29.28" customHeight="1">
      <c r="A133" s="190"/>
      <c r="B133" s="191"/>
      <c r="C133" s="192" t="s">
        <v>122</v>
      </c>
      <c r="D133" s="193" t="s">
        <v>62</v>
      </c>
      <c r="E133" s="193" t="s">
        <v>58</v>
      </c>
      <c r="F133" s="193" t="s">
        <v>59</v>
      </c>
      <c r="G133" s="193" t="s">
        <v>123</v>
      </c>
      <c r="H133" s="193" t="s">
        <v>124</v>
      </c>
      <c r="I133" s="193" t="s">
        <v>125</v>
      </c>
      <c r="J133" s="193" t="s">
        <v>100</v>
      </c>
      <c r="K133" s="194" t="s">
        <v>126</v>
      </c>
      <c r="L133" s="195"/>
      <c r="M133" s="99" t="s">
        <v>1</v>
      </c>
      <c r="N133" s="100" t="s">
        <v>41</v>
      </c>
      <c r="O133" s="100" t="s">
        <v>127</v>
      </c>
      <c r="P133" s="100" t="s">
        <v>128</v>
      </c>
      <c r="Q133" s="100" t="s">
        <v>129</v>
      </c>
      <c r="R133" s="100" t="s">
        <v>130</v>
      </c>
      <c r="S133" s="100" t="s">
        <v>131</v>
      </c>
      <c r="T133" s="101" t="s">
        <v>132</v>
      </c>
      <c r="U133" s="190"/>
      <c r="V133" s="190"/>
      <c r="W133" s="190"/>
      <c r="X133" s="190"/>
      <c r="Y133" s="190"/>
      <c r="Z133" s="190"/>
      <c r="AA133" s="190"/>
      <c r="AB133" s="190"/>
      <c r="AC133" s="190"/>
      <c r="AD133" s="190"/>
      <c r="AE133" s="190"/>
    </row>
    <row r="134" s="2" customFormat="1" ht="22.8" customHeight="1">
      <c r="A134" s="37"/>
      <c r="B134" s="38"/>
      <c r="C134" s="106" t="s">
        <v>133</v>
      </c>
      <c r="D134" s="39"/>
      <c r="E134" s="39"/>
      <c r="F134" s="39"/>
      <c r="G134" s="39"/>
      <c r="H134" s="39"/>
      <c r="I134" s="39"/>
      <c r="J134" s="196">
        <f>BK134</f>
        <v>0</v>
      </c>
      <c r="K134" s="39"/>
      <c r="L134" s="43"/>
      <c r="M134" s="102"/>
      <c r="N134" s="197"/>
      <c r="O134" s="103"/>
      <c r="P134" s="198">
        <f>P135+P414+P925</f>
        <v>0</v>
      </c>
      <c r="Q134" s="103"/>
      <c r="R134" s="198">
        <f>R135+R414+R925</f>
        <v>171.36975401000001</v>
      </c>
      <c r="S134" s="103"/>
      <c r="T134" s="199">
        <f>T135+T414+T925</f>
        <v>24.797658550000001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76</v>
      </c>
      <c r="AU134" s="16" t="s">
        <v>102</v>
      </c>
      <c r="BK134" s="200">
        <f>BK135+BK414+BK925</f>
        <v>0</v>
      </c>
    </row>
    <row r="135" s="12" customFormat="1" ht="25.92" customHeight="1">
      <c r="A135" s="12"/>
      <c r="B135" s="201"/>
      <c r="C135" s="202"/>
      <c r="D135" s="203" t="s">
        <v>76</v>
      </c>
      <c r="E135" s="204" t="s">
        <v>134</v>
      </c>
      <c r="F135" s="204" t="s">
        <v>135</v>
      </c>
      <c r="G135" s="202"/>
      <c r="H135" s="202"/>
      <c r="I135" s="205"/>
      <c r="J135" s="206">
        <f>BK135</f>
        <v>0</v>
      </c>
      <c r="K135" s="202"/>
      <c r="L135" s="207"/>
      <c r="M135" s="208"/>
      <c r="N135" s="209"/>
      <c r="O135" s="209"/>
      <c r="P135" s="210">
        <f>P136+P156+P164+P319+P401+P411</f>
        <v>0</v>
      </c>
      <c r="Q135" s="209"/>
      <c r="R135" s="210">
        <f>R136+R156+R164+R319+R401+R411</f>
        <v>138.38275397000001</v>
      </c>
      <c r="S135" s="209"/>
      <c r="T135" s="211">
        <f>T136+T156+T164+T319+T401+T411</f>
        <v>0.0052565500000000005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2" t="s">
        <v>82</v>
      </c>
      <c r="AT135" s="213" t="s">
        <v>76</v>
      </c>
      <c r="AU135" s="213" t="s">
        <v>77</v>
      </c>
      <c r="AY135" s="212" t="s">
        <v>136</v>
      </c>
      <c r="BK135" s="214">
        <f>BK136+BK156+BK164+BK319+BK401+BK411</f>
        <v>0</v>
      </c>
    </row>
    <row r="136" s="12" customFormat="1" ht="22.8" customHeight="1">
      <c r="A136" s="12"/>
      <c r="B136" s="201"/>
      <c r="C136" s="202"/>
      <c r="D136" s="203" t="s">
        <v>76</v>
      </c>
      <c r="E136" s="215" t="s">
        <v>82</v>
      </c>
      <c r="F136" s="215" t="s">
        <v>137</v>
      </c>
      <c r="G136" s="202"/>
      <c r="H136" s="202"/>
      <c r="I136" s="205"/>
      <c r="J136" s="216">
        <f>BK136</f>
        <v>0</v>
      </c>
      <c r="K136" s="202"/>
      <c r="L136" s="207"/>
      <c r="M136" s="208"/>
      <c r="N136" s="209"/>
      <c r="O136" s="209"/>
      <c r="P136" s="210">
        <f>SUM(P137:P155)</f>
        <v>0</v>
      </c>
      <c r="Q136" s="209"/>
      <c r="R136" s="210">
        <f>SUM(R137:R155)</f>
        <v>120.673</v>
      </c>
      <c r="S136" s="209"/>
      <c r="T136" s="211">
        <f>SUM(T137:T155)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2" t="s">
        <v>82</v>
      </c>
      <c r="AT136" s="213" t="s">
        <v>76</v>
      </c>
      <c r="AU136" s="213" t="s">
        <v>82</v>
      </c>
      <c r="AY136" s="212" t="s">
        <v>136</v>
      </c>
      <c r="BK136" s="214">
        <f>SUM(BK137:BK155)</f>
        <v>0</v>
      </c>
    </row>
    <row r="137" s="2" customFormat="1" ht="30" customHeight="1">
      <c r="A137" s="37"/>
      <c r="B137" s="38"/>
      <c r="C137" s="217" t="s">
        <v>82</v>
      </c>
      <c r="D137" s="217" t="s">
        <v>138</v>
      </c>
      <c r="E137" s="218" t="s">
        <v>139</v>
      </c>
      <c r="F137" s="219" t="s">
        <v>140</v>
      </c>
      <c r="G137" s="220" t="s">
        <v>141</v>
      </c>
      <c r="H137" s="221">
        <v>120.673</v>
      </c>
      <c r="I137" s="222"/>
      <c r="J137" s="223">
        <f>ROUND(I137*H137,2)</f>
        <v>0</v>
      </c>
      <c r="K137" s="219" t="s">
        <v>142</v>
      </c>
      <c r="L137" s="43"/>
      <c r="M137" s="224" t="s">
        <v>1</v>
      </c>
      <c r="N137" s="225" t="s">
        <v>42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92</v>
      </c>
      <c r="AT137" s="228" t="s">
        <v>138</v>
      </c>
      <c r="AU137" s="228" t="s">
        <v>86</v>
      </c>
      <c r="AY137" s="16" t="s">
        <v>136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82</v>
      </c>
      <c r="BK137" s="229">
        <f>ROUND(I137*H137,2)</f>
        <v>0</v>
      </c>
      <c r="BL137" s="16" t="s">
        <v>92</v>
      </c>
      <c r="BM137" s="228" t="s">
        <v>143</v>
      </c>
    </row>
    <row r="138" s="2" customFormat="1">
      <c r="A138" s="37"/>
      <c r="B138" s="38"/>
      <c r="C138" s="39"/>
      <c r="D138" s="230" t="s">
        <v>144</v>
      </c>
      <c r="E138" s="39"/>
      <c r="F138" s="231" t="s">
        <v>145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144</v>
      </c>
      <c r="AU138" s="16" t="s">
        <v>86</v>
      </c>
    </row>
    <row r="139" s="13" customFormat="1">
      <c r="A139" s="13"/>
      <c r="B139" s="235"/>
      <c r="C139" s="236"/>
      <c r="D139" s="230" t="s">
        <v>146</v>
      </c>
      <c r="E139" s="237" t="s">
        <v>1</v>
      </c>
      <c r="F139" s="238" t="s">
        <v>147</v>
      </c>
      <c r="G139" s="236"/>
      <c r="H139" s="237" t="s">
        <v>1</v>
      </c>
      <c r="I139" s="239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146</v>
      </c>
      <c r="AU139" s="244" t="s">
        <v>86</v>
      </c>
      <c r="AV139" s="13" t="s">
        <v>82</v>
      </c>
      <c r="AW139" s="13" t="s">
        <v>32</v>
      </c>
      <c r="AX139" s="13" t="s">
        <v>77</v>
      </c>
      <c r="AY139" s="244" t="s">
        <v>136</v>
      </c>
    </row>
    <row r="140" s="13" customFormat="1">
      <c r="A140" s="13"/>
      <c r="B140" s="235"/>
      <c r="C140" s="236"/>
      <c r="D140" s="230" t="s">
        <v>146</v>
      </c>
      <c r="E140" s="237" t="s">
        <v>1</v>
      </c>
      <c r="F140" s="238" t="s">
        <v>148</v>
      </c>
      <c r="G140" s="236"/>
      <c r="H140" s="237" t="s">
        <v>1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146</v>
      </c>
      <c r="AU140" s="244" t="s">
        <v>86</v>
      </c>
      <c r="AV140" s="13" t="s">
        <v>82</v>
      </c>
      <c r="AW140" s="13" t="s">
        <v>32</v>
      </c>
      <c r="AX140" s="13" t="s">
        <v>77</v>
      </c>
      <c r="AY140" s="244" t="s">
        <v>136</v>
      </c>
    </row>
    <row r="141" s="14" customFormat="1">
      <c r="A141" s="14"/>
      <c r="B141" s="245"/>
      <c r="C141" s="246"/>
      <c r="D141" s="230" t="s">
        <v>146</v>
      </c>
      <c r="E141" s="247" t="s">
        <v>1</v>
      </c>
      <c r="F141" s="248" t="s">
        <v>149</v>
      </c>
      <c r="G141" s="246"/>
      <c r="H141" s="249">
        <v>26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146</v>
      </c>
      <c r="AU141" s="255" t="s">
        <v>86</v>
      </c>
      <c r="AV141" s="14" t="s">
        <v>86</v>
      </c>
      <c r="AW141" s="14" t="s">
        <v>32</v>
      </c>
      <c r="AX141" s="14" t="s">
        <v>77</v>
      </c>
      <c r="AY141" s="255" t="s">
        <v>136</v>
      </c>
    </row>
    <row r="142" s="14" customFormat="1">
      <c r="A142" s="14"/>
      <c r="B142" s="245"/>
      <c r="C142" s="246"/>
      <c r="D142" s="230" t="s">
        <v>146</v>
      </c>
      <c r="E142" s="247" t="s">
        <v>1</v>
      </c>
      <c r="F142" s="248" t="s">
        <v>150</v>
      </c>
      <c r="G142" s="246"/>
      <c r="H142" s="249">
        <v>40.479999999999997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146</v>
      </c>
      <c r="AU142" s="255" t="s">
        <v>86</v>
      </c>
      <c r="AV142" s="14" t="s">
        <v>86</v>
      </c>
      <c r="AW142" s="14" t="s">
        <v>32</v>
      </c>
      <c r="AX142" s="14" t="s">
        <v>77</v>
      </c>
      <c r="AY142" s="255" t="s">
        <v>136</v>
      </c>
    </row>
    <row r="143" s="14" customFormat="1">
      <c r="A143" s="14"/>
      <c r="B143" s="245"/>
      <c r="C143" s="246"/>
      <c r="D143" s="230" t="s">
        <v>146</v>
      </c>
      <c r="E143" s="247" t="s">
        <v>1</v>
      </c>
      <c r="F143" s="248" t="s">
        <v>151</v>
      </c>
      <c r="G143" s="246"/>
      <c r="H143" s="249">
        <v>30.359999999999999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146</v>
      </c>
      <c r="AU143" s="255" t="s">
        <v>86</v>
      </c>
      <c r="AV143" s="14" t="s">
        <v>86</v>
      </c>
      <c r="AW143" s="14" t="s">
        <v>32</v>
      </c>
      <c r="AX143" s="14" t="s">
        <v>77</v>
      </c>
      <c r="AY143" s="255" t="s">
        <v>136</v>
      </c>
    </row>
    <row r="144" s="14" customFormat="1">
      <c r="A144" s="14"/>
      <c r="B144" s="245"/>
      <c r="C144" s="246"/>
      <c r="D144" s="230" t="s">
        <v>146</v>
      </c>
      <c r="E144" s="247" t="s">
        <v>1</v>
      </c>
      <c r="F144" s="248" t="s">
        <v>152</v>
      </c>
      <c r="G144" s="246"/>
      <c r="H144" s="249">
        <v>23.832999999999998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146</v>
      </c>
      <c r="AU144" s="255" t="s">
        <v>86</v>
      </c>
      <c r="AV144" s="14" t="s">
        <v>86</v>
      </c>
      <c r="AW144" s="14" t="s">
        <v>32</v>
      </c>
      <c r="AX144" s="14" t="s">
        <v>77</v>
      </c>
      <c r="AY144" s="255" t="s">
        <v>136</v>
      </c>
    </row>
    <row r="145" s="2" customFormat="1" ht="34.8" customHeight="1">
      <c r="A145" s="37"/>
      <c r="B145" s="38"/>
      <c r="C145" s="217" t="s">
        <v>86</v>
      </c>
      <c r="D145" s="217" t="s">
        <v>138</v>
      </c>
      <c r="E145" s="218" t="s">
        <v>153</v>
      </c>
      <c r="F145" s="219" t="s">
        <v>154</v>
      </c>
      <c r="G145" s="220" t="s">
        <v>141</v>
      </c>
      <c r="H145" s="221">
        <v>120.673</v>
      </c>
      <c r="I145" s="222"/>
      <c r="J145" s="223">
        <f>ROUND(I145*H145,2)</f>
        <v>0</v>
      </c>
      <c r="K145" s="219" t="s">
        <v>142</v>
      </c>
      <c r="L145" s="43"/>
      <c r="M145" s="224" t="s">
        <v>1</v>
      </c>
      <c r="N145" s="225" t="s">
        <v>42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92</v>
      </c>
      <c r="AT145" s="228" t="s">
        <v>138</v>
      </c>
      <c r="AU145" s="228" t="s">
        <v>86</v>
      </c>
      <c r="AY145" s="16" t="s">
        <v>136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82</v>
      </c>
      <c r="BK145" s="229">
        <f>ROUND(I145*H145,2)</f>
        <v>0</v>
      </c>
      <c r="BL145" s="16" t="s">
        <v>92</v>
      </c>
      <c r="BM145" s="228" t="s">
        <v>155</v>
      </c>
    </row>
    <row r="146" s="2" customFormat="1">
      <c r="A146" s="37"/>
      <c r="B146" s="38"/>
      <c r="C146" s="39"/>
      <c r="D146" s="230" t="s">
        <v>144</v>
      </c>
      <c r="E146" s="39"/>
      <c r="F146" s="231" t="s">
        <v>156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144</v>
      </c>
      <c r="AU146" s="16" t="s">
        <v>86</v>
      </c>
    </row>
    <row r="147" s="2" customFormat="1" ht="30" customHeight="1">
      <c r="A147" s="37"/>
      <c r="B147" s="38"/>
      <c r="C147" s="217" t="s">
        <v>89</v>
      </c>
      <c r="D147" s="217" t="s">
        <v>138</v>
      </c>
      <c r="E147" s="218" t="s">
        <v>157</v>
      </c>
      <c r="F147" s="219" t="s">
        <v>158</v>
      </c>
      <c r="G147" s="220" t="s">
        <v>159</v>
      </c>
      <c r="H147" s="221">
        <v>217.21100000000001</v>
      </c>
      <c r="I147" s="222"/>
      <c r="J147" s="223">
        <f>ROUND(I147*H147,2)</f>
        <v>0</v>
      </c>
      <c r="K147" s="219" t="s">
        <v>142</v>
      </c>
      <c r="L147" s="43"/>
      <c r="M147" s="224" t="s">
        <v>1</v>
      </c>
      <c r="N147" s="225" t="s">
        <v>42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92</v>
      </c>
      <c r="AT147" s="228" t="s">
        <v>138</v>
      </c>
      <c r="AU147" s="228" t="s">
        <v>86</v>
      </c>
      <c r="AY147" s="16" t="s">
        <v>136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82</v>
      </c>
      <c r="BK147" s="229">
        <f>ROUND(I147*H147,2)</f>
        <v>0</v>
      </c>
      <c r="BL147" s="16" t="s">
        <v>92</v>
      </c>
      <c r="BM147" s="228" t="s">
        <v>160</v>
      </c>
    </row>
    <row r="148" s="2" customFormat="1">
      <c r="A148" s="37"/>
      <c r="B148" s="38"/>
      <c r="C148" s="39"/>
      <c r="D148" s="230" t="s">
        <v>144</v>
      </c>
      <c r="E148" s="39"/>
      <c r="F148" s="231" t="s">
        <v>161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144</v>
      </c>
      <c r="AU148" s="16" t="s">
        <v>86</v>
      </c>
    </row>
    <row r="149" s="14" customFormat="1">
      <c r="A149" s="14"/>
      <c r="B149" s="245"/>
      <c r="C149" s="246"/>
      <c r="D149" s="230" t="s">
        <v>146</v>
      </c>
      <c r="E149" s="246"/>
      <c r="F149" s="248" t="s">
        <v>162</v>
      </c>
      <c r="G149" s="246"/>
      <c r="H149" s="249">
        <v>217.21100000000001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146</v>
      </c>
      <c r="AU149" s="255" t="s">
        <v>86</v>
      </c>
      <c r="AV149" s="14" t="s">
        <v>86</v>
      </c>
      <c r="AW149" s="14" t="s">
        <v>4</v>
      </c>
      <c r="AX149" s="14" t="s">
        <v>82</v>
      </c>
      <c r="AY149" s="255" t="s">
        <v>136</v>
      </c>
    </row>
    <row r="150" s="2" customFormat="1" ht="14.4" customHeight="1">
      <c r="A150" s="37"/>
      <c r="B150" s="38"/>
      <c r="C150" s="217" t="s">
        <v>92</v>
      </c>
      <c r="D150" s="217" t="s">
        <v>138</v>
      </c>
      <c r="E150" s="218" t="s">
        <v>163</v>
      </c>
      <c r="F150" s="219" t="s">
        <v>164</v>
      </c>
      <c r="G150" s="220" t="s">
        <v>141</v>
      </c>
      <c r="H150" s="221">
        <v>120.637</v>
      </c>
      <c r="I150" s="222"/>
      <c r="J150" s="223">
        <f>ROUND(I150*H150,2)</f>
        <v>0</v>
      </c>
      <c r="K150" s="219" t="s">
        <v>142</v>
      </c>
      <c r="L150" s="43"/>
      <c r="M150" s="224" t="s">
        <v>1</v>
      </c>
      <c r="N150" s="225" t="s">
        <v>42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92</v>
      </c>
      <c r="AT150" s="228" t="s">
        <v>138</v>
      </c>
      <c r="AU150" s="228" t="s">
        <v>86</v>
      </c>
      <c r="AY150" s="16" t="s">
        <v>136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82</v>
      </c>
      <c r="BK150" s="229">
        <f>ROUND(I150*H150,2)</f>
        <v>0</v>
      </c>
      <c r="BL150" s="16" t="s">
        <v>92</v>
      </c>
      <c r="BM150" s="228" t="s">
        <v>165</v>
      </c>
    </row>
    <row r="151" s="2" customFormat="1">
      <c r="A151" s="37"/>
      <c r="B151" s="38"/>
      <c r="C151" s="39"/>
      <c r="D151" s="230" t="s">
        <v>144</v>
      </c>
      <c r="E151" s="39"/>
      <c r="F151" s="231" t="s">
        <v>166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144</v>
      </c>
      <c r="AU151" s="16" t="s">
        <v>86</v>
      </c>
    </row>
    <row r="152" s="2" customFormat="1" ht="22.2" customHeight="1">
      <c r="A152" s="37"/>
      <c r="B152" s="38"/>
      <c r="C152" s="217" t="s">
        <v>167</v>
      </c>
      <c r="D152" s="217" t="s">
        <v>138</v>
      </c>
      <c r="E152" s="218" t="s">
        <v>168</v>
      </c>
      <c r="F152" s="219" t="s">
        <v>169</v>
      </c>
      <c r="G152" s="220" t="s">
        <v>141</v>
      </c>
      <c r="H152" s="221">
        <v>120.673</v>
      </c>
      <c r="I152" s="222"/>
      <c r="J152" s="223">
        <f>ROUND(I152*H152,2)</f>
        <v>0</v>
      </c>
      <c r="K152" s="219" t="s">
        <v>142</v>
      </c>
      <c r="L152" s="43"/>
      <c r="M152" s="224" t="s">
        <v>1</v>
      </c>
      <c r="N152" s="225" t="s">
        <v>42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92</v>
      </c>
      <c r="AT152" s="228" t="s">
        <v>138</v>
      </c>
      <c r="AU152" s="228" t="s">
        <v>86</v>
      </c>
      <c r="AY152" s="16" t="s">
        <v>136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82</v>
      </c>
      <c r="BK152" s="229">
        <f>ROUND(I152*H152,2)</f>
        <v>0</v>
      </c>
      <c r="BL152" s="16" t="s">
        <v>92</v>
      </c>
      <c r="BM152" s="228" t="s">
        <v>170</v>
      </c>
    </row>
    <row r="153" s="2" customFormat="1">
      <c r="A153" s="37"/>
      <c r="B153" s="38"/>
      <c r="C153" s="39"/>
      <c r="D153" s="230" t="s">
        <v>144</v>
      </c>
      <c r="E153" s="39"/>
      <c r="F153" s="231" t="s">
        <v>171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144</v>
      </c>
      <c r="AU153" s="16" t="s">
        <v>86</v>
      </c>
    </row>
    <row r="154" s="2" customFormat="1" ht="14.4" customHeight="1">
      <c r="A154" s="37"/>
      <c r="B154" s="38"/>
      <c r="C154" s="256" t="s">
        <v>172</v>
      </c>
      <c r="D154" s="256" t="s">
        <v>173</v>
      </c>
      <c r="E154" s="257" t="s">
        <v>174</v>
      </c>
      <c r="F154" s="258" t="s">
        <v>175</v>
      </c>
      <c r="G154" s="259" t="s">
        <v>159</v>
      </c>
      <c r="H154" s="260">
        <v>120.673</v>
      </c>
      <c r="I154" s="261"/>
      <c r="J154" s="262">
        <f>ROUND(I154*H154,2)</f>
        <v>0</v>
      </c>
      <c r="K154" s="258" t="s">
        <v>142</v>
      </c>
      <c r="L154" s="263"/>
      <c r="M154" s="264" t="s">
        <v>1</v>
      </c>
      <c r="N154" s="265" t="s">
        <v>42</v>
      </c>
      <c r="O154" s="90"/>
      <c r="P154" s="226">
        <f>O154*H154</f>
        <v>0</v>
      </c>
      <c r="Q154" s="226">
        <v>1</v>
      </c>
      <c r="R154" s="226">
        <f>Q154*H154</f>
        <v>120.673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176</v>
      </c>
      <c r="AT154" s="228" t="s">
        <v>173</v>
      </c>
      <c r="AU154" s="228" t="s">
        <v>86</v>
      </c>
      <c r="AY154" s="16" t="s">
        <v>136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82</v>
      </c>
      <c r="BK154" s="229">
        <f>ROUND(I154*H154,2)</f>
        <v>0</v>
      </c>
      <c r="BL154" s="16" t="s">
        <v>92</v>
      </c>
      <c r="BM154" s="228" t="s">
        <v>177</v>
      </c>
    </row>
    <row r="155" s="2" customFormat="1">
      <c r="A155" s="37"/>
      <c r="B155" s="38"/>
      <c r="C155" s="39"/>
      <c r="D155" s="230" t="s">
        <v>144</v>
      </c>
      <c r="E155" s="39"/>
      <c r="F155" s="231" t="s">
        <v>175</v>
      </c>
      <c r="G155" s="39"/>
      <c r="H155" s="39"/>
      <c r="I155" s="232"/>
      <c r="J155" s="39"/>
      <c r="K155" s="39"/>
      <c r="L155" s="43"/>
      <c r="M155" s="233"/>
      <c r="N155" s="23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144</v>
      </c>
      <c r="AU155" s="16" t="s">
        <v>86</v>
      </c>
    </row>
    <row r="156" s="12" customFormat="1" ht="22.8" customHeight="1">
      <c r="A156" s="12"/>
      <c r="B156" s="201"/>
      <c r="C156" s="202"/>
      <c r="D156" s="203" t="s">
        <v>76</v>
      </c>
      <c r="E156" s="215" t="s">
        <v>89</v>
      </c>
      <c r="F156" s="215" t="s">
        <v>178</v>
      </c>
      <c r="G156" s="202"/>
      <c r="H156" s="202"/>
      <c r="I156" s="205"/>
      <c r="J156" s="216">
        <f>BK156</f>
        <v>0</v>
      </c>
      <c r="K156" s="202"/>
      <c r="L156" s="207"/>
      <c r="M156" s="208"/>
      <c r="N156" s="209"/>
      <c r="O156" s="209"/>
      <c r="P156" s="210">
        <f>SUM(P157:P163)</f>
        <v>0</v>
      </c>
      <c r="Q156" s="209"/>
      <c r="R156" s="210">
        <f>SUM(R157:R163)</f>
        <v>5.1714557000000001</v>
      </c>
      <c r="S156" s="209"/>
      <c r="T156" s="211">
        <f>SUM(T157:T163)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82</v>
      </c>
      <c r="AT156" s="213" t="s">
        <v>76</v>
      </c>
      <c r="AU156" s="213" t="s">
        <v>82</v>
      </c>
      <c r="AY156" s="212" t="s">
        <v>136</v>
      </c>
      <c r="BK156" s="214">
        <f>SUM(BK157:BK163)</f>
        <v>0</v>
      </c>
    </row>
    <row r="157" s="2" customFormat="1" ht="19.8" customHeight="1">
      <c r="A157" s="37"/>
      <c r="B157" s="38"/>
      <c r="C157" s="217" t="s">
        <v>179</v>
      </c>
      <c r="D157" s="217" t="s">
        <v>138</v>
      </c>
      <c r="E157" s="218" t="s">
        <v>180</v>
      </c>
      <c r="F157" s="219" t="s">
        <v>181</v>
      </c>
      <c r="G157" s="220" t="s">
        <v>182</v>
      </c>
      <c r="H157" s="221">
        <v>181.00999999999999</v>
      </c>
      <c r="I157" s="222"/>
      <c r="J157" s="223">
        <f>ROUND(I157*H157,2)</f>
        <v>0</v>
      </c>
      <c r="K157" s="219" t="s">
        <v>142</v>
      </c>
      <c r="L157" s="43"/>
      <c r="M157" s="224" t="s">
        <v>1</v>
      </c>
      <c r="N157" s="225" t="s">
        <v>42</v>
      </c>
      <c r="O157" s="90"/>
      <c r="P157" s="226">
        <f>O157*H157</f>
        <v>0</v>
      </c>
      <c r="Q157" s="226">
        <v>0.028570000000000002</v>
      </c>
      <c r="R157" s="226">
        <f>Q157*H157</f>
        <v>5.1714557000000001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92</v>
      </c>
      <c r="AT157" s="228" t="s">
        <v>138</v>
      </c>
      <c r="AU157" s="228" t="s">
        <v>86</v>
      </c>
      <c r="AY157" s="16" t="s">
        <v>136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82</v>
      </c>
      <c r="BK157" s="229">
        <f>ROUND(I157*H157,2)</f>
        <v>0</v>
      </c>
      <c r="BL157" s="16" t="s">
        <v>92</v>
      </c>
      <c r="BM157" s="228" t="s">
        <v>183</v>
      </c>
    </row>
    <row r="158" s="2" customFormat="1">
      <c r="A158" s="37"/>
      <c r="B158" s="38"/>
      <c r="C158" s="39"/>
      <c r="D158" s="230" t="s">
        <v>144</v>
      </c>
      <c r="E158" s="39"/>
      <c r="F158" s="231" t="s">
        <v>184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144</v>
      </c>
      <c r="AU158" s="16" t="s">
        <v>86</v>
      </c>
    </row>
    <row r="159" s="13" customFormat="1">
      <c r="A159" s="13"/>
      <c r="B159" s="235"/>
      <c r="C159" s="236"/>
      <c r="D159" s="230" t="s">
        <v>146</v>
      </c>
      <c r="E159" s="237" t="s">
        <v>1</v>
      </c>
      <c r="F159" s="238" t="s">
        <v>185</v>
      </c>
      <c r="G159" s="236"/>
      <c r="H159" s="237" t="s">
        <v>1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146</v>
      </c>
      <c r="AU159" s="244" t="s">
        <v>86</v>
      </c>
      <c r="AV159" s="13" t="s">
        <v>82</v>
      </c>
      <c r="AW159" s="13" t="s">
        <v>32</v>
      </c>
      <c r="AX159" s="13" t="s">
        <v>77</v>
      </c>
      <c r="AY159" s="244" t="s">
        <v>136</v>
      </c>
    </row>
    <row r="160" s="14" customFormat="1">
      <c r="A160" s="14"/>
      <c r="B160" s="245"/>
      <c r="C160" s="246"/>
      <c r="D160" s="230" t="s">
        <v>146</v>
      </c>
      <c r="E160" s="247" t="s">
        <v>1</v>
      </c>
      <c r="F160" s="248" t="s">
        <v>186</v>
      </c>
      <c r="G160" s="246"/>
      <c r="H160" s="249">
        <v>39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146</v>
      </c>
      <c r="AU160" s="255" t="s">
        <v>86</v>
      </c>
      <c r="AV160" s="14" t="s">
        <v>86</v>
      </c>
      <c r="AW160" s="14" t="s">
        <v>32</v>
      </c>
      <c r="AX160" s="14" t="s">
        <v>77</v>
      </c>
      <c r="AY160" s="255" t="s">
        <v>136</v>
      </c>
    </row>
    <row r="161" s="14" customFormat="1">
      <c r="A161" s="14"/>
      <c r="B161" s="245"/>
      <c r="C161" s="246"/>
      <c r="D161" s="230" t="s">
        <v>146</v>
      </c>
      <c r="E161" s="247" t="s">
        <v>1</v>
      </c>
      <c r="F161" s="248" t="s">
        <v>187</v>
      </c>
      <c r="G161" s="246"/>
      <c r="H161" s="249">
        <v>60.719999999999999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146</v>
      </c>
      <c r="AU161" s="255" t="s">
        <v>86</v>
      </c>
      <c r="AV161" s="14" t="s">
        <v>86</v>
      </c>
      <c r="AW161" s="14" t="s">
        <v>32</v>
      </c>
      <c r="AX161" s="14" t="s">
        <v>77</v>
      </c>
      <c r="AY161" s="255" t="s">
        <v>136</v>
      </c>
    </row>
    <row r="162" s="14" customFormat="1">
      <c r="A162" s="14"/>
      <c r="B162" s="245"/>
      <c r="C162" s="246"/>
      <c r="D162" s="230" t="s">
        <v>146</v>
      </c>
      <c r="E162" s="247" t="s">
        <v>1</v>
      </c>
      <c r="F162" s="248" t="s">
        <v>188</v>
      </c>
      <c r="G162" s="246"/>
      <c r="H162" s="249">
        <v>45.539999999999999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146</v>
      </c>
      <c r="AU162" s="255" t="s">
        <v>86</v>
      </c>
      <c r="AV162" s="14" t="s">
        <v>86</v>
      </c>
      <c r="AW162" s="14" t="s">
        <v>32</v>
      </c>
      <c r="AX162" s="14" t="s">
        <v>77</v>
      </c>
      <c r="AY162" s="255" t="s">
        <v>136</v>
      </c>
    </row>
    <row r="163" s="14" customFormat="1">
      <c r="A163" s="14"/>
      <c r="B163" s="245"/>
      <c r="C163" s="246"/>
      <c r="D163" s="230" t="s">
        <v>146</v>
      </c>
      <c r="E163" s="247" t="s">
        <v>1</v>
      </c>
      <c r="F163" s="248" t="s">
        <v>189</v>
      </c>
      <c r="G163" s="246"/>
      <c r="H163" s="249">
        <v>35.75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146</v>
      </c>
      <c r="AU163" s="255" t="s">
        <v>86</v>
      </c>
      <c r="AV163" s="14" t="s">
        <v>86</v>
      </c>
      <c r="AW163" s="14" t="s">
        <v>32</v>
      </c>
      <c r="AX163" s="14" t="s">
        <v>77</v>
      </c>
      <c r="AY163" s="255" t="s">
        <v>136</v>
      </c>
    </row>
    <row r="164" s="12" customFormat="1" ht="22.8" customHeight="1">
      <c r="A164" s="12"/>
      <c r="B164" s="201"/>
      <c r="C164" s="202"/>
      <c r="D164" s="203" t="s">
        <v>76</v>
      </c>
      <c r="E164" s="215" t="s">
        <v>172</v>
      </c>
      <c r="F164" s="215" t="s">
        <v>190</v>
      </c>
      <c r="G164" s="202"/>
      <c r="H164" s="202"/>
      <c r="I164" s="205"/>
      <c r="J164" s="216">
        <f>BK164</f>
        <v>0</v>
      </c>
      <c r="K164" s="202"/>
      <c r="L164" s="207"/>
      <c r="M164" s="208"/>
      <c r="N164" s="209"/>
      <c r="O164" s="209"/>
      <c r="P164" s="210">
        <f>P165</f>
        <v>0</v>
      </c>
      <c r="Q164" s="209"/>
      <c r="R164" s="210">
        <f>R165</f>
        <v>12.53829827</v>
      </c>
      <c r="S164" s="209"/>
      <c r="T164" s="211">
        <f>T165</f>
        <v>0.0052565500000000005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2" t="s">
        <v>82</v>
      </c>
      <c r="AT164" s="213" t="s">
        <v>76</v>
      </c>
      <c r="AU164" s="213" t="s">
        <v>82</v>
      </c>
      <c r="AY164" s="212" t="s">
        <v>136</v>
      </c>
      <c r="BK164" s="214">
        <f>BK165</f>
        <v>0</v>
      </c>
    </row>
    <row r="165" s="12" customFormat="1" ht="20.88" customHeight="1">
      <c r="A165" s="12"/>
      <c r="B165" s="201"/>
      <c r="C165" s="202"/>
      <c r="D165" s="203" t="s">
        <v>76</v>
      </c>
      <c r="E165" s="215" t="s">
        <v>191</v>
      </c>
      <c r="F165" s="215" t="s">
        <v>192</v>
      </c>
      <c r="G165" s="202"/>
      <c r="H165" s="202"/>
      <c r="I165" s="205"/>
      <c r="J165" s="216">
        <f>BK165</f>
        <v>0</v>
      </c>
      <c r="K165" s="202"/>
      <c r="L165" s="207"/>
      <c r="M165" s="208"/>
      <c r="N165" s="209"/>
      <c r="O165" s="209"/>
      <c r="P165" s="210">
        <f>SUM(P166:P318)</f>
        <v>0</v>
      </c>
      <c r="Q165" s="209"/>
      <c r="R165" s="210">
        <f>SUM(R166:R318)</f>
        <v>12.53829827</v>
      </c>
      <c r="S165" s="209"/>
      <c r="T165" s="211">
        <f>SUM(T166:T318)</f>
        <v>0.0052565500000000005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2" t="s">
        <v>82</v>
      </c>
      <c r="AT165" s="213" t="s">
        <v>76</v>
      </c>
      <c r="AU165" s="213" t="s">
        <v>86</v>
      </c>
      <c r="AY165" s="212" t="s">
        <v>136</v>
      </c>
      <c r="BK165" s="214">
        <f>SUM(BK166:BK318)</f>
        <v>0</v>
      </c>
    </row>
    <row r="166" s="2" customFormat="1" ht="22.2" customHeight="1">
      <c r="A166" s="37"/>
      <c r="B166" s="38"/>
      <c r="C166" s="217" t="s">
        <v>176</v>
      </c>
      <c r="D166" s="217" t="s">
        <v>138</v>
      </c>
      <c r="E166" s="218" t="s">
        <v>193</v>
      </c>
      <c r="F166" s="219" t="s">
        <v>194</v>
      </c>
      <c r="G166" s="220" t="s">
        <v>182</v>
      </c>
      <c r="H166" s="221">
        <v>525.65499999999997</v>
      </c>
      <c r="I166" s="222"/>
      <c r="J166" s="223">
        <f>ROUND(I166*H166,2)</f>
        <v>0</v>
      </c>
      <c r="K166" s="219" t="s">
        <v>142</v>
      </c>
      <c r="L166" s="43"/>
      <c r="M166" s="224" t="s">
        <v>1</v>
      </c>
      <c r="N166" s="225" t="s">
        <v>42</v>
      </c>
      <c r="O166" s="90"/>
      <c r="P166" s="226">
        <f>O166*H166</f>
        <v>0</v>
      </c>
      <c r="Q166" s="226">
        <v>0.00038999999999999999</v>
      </c>
      <c r="R166" s="226">
        <f>Q166*H166</f>
        <v>0.20500544999999998</v>
      </c>
      <c r="S166" s="226">
        <v>1.0000000000000001E-05</v>
      </c>
      <c r="T166" s="227">
        <f>S166*H166</f>
        <v>0.0052565500000000005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92</v>
      </c>
      <c r="AT166" s="228" t="s">
        <v>138</v>
      </c>
      <c r="AU166" s="228" t="s">
        <v>89</v>
      </c>
      <c r="AY166" s="16" t="s">
        <v>136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82</v>
      </c>
      <c r="BK166" s="229">
        <f>ROUND(I166*H166,2)</f>
        <v>0</v>
      </c>
      <c r="BL166" s="16" t="s">
        <v>92</v>
      </c>
      <c r="BM166" s="228" t="s">
        <v>195</v>
      </c>
    </row>
    <row r="167" s="2" customFormat="1">
      <c r="A167" s="37"/>
      <c r="B167" s="38"/>
      <c r="C167" s="39"/>
      <c r="D167" s="230" t="s">
        <v>144</v>
      </c>
      <c r="E167" s="39"/>
      <c r="F167" s="231" t="s">
        <v>196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144</v>
      </c>
      <c r="AU167" s="16" t="s">
        <v>89</v>
      </c>
    </row>
    <row r="168" s="13" customFormat="1">
      <c r="A168" s="13"/>
      <c r="B168" s="235"/>
      <c r="C168" s="236"/>
      <c r="D168" s="230" t="s">
        <v>146</v>
      </c>
      <c r="E168" s="237" t="s">
        <v>1</v>
      </c>
      <c r="F168" s="238" t="s">
        <v>197</v>
      </c>
      <c r="G168" s="236"/>
      <c r="H168" s="237" t="s">
        <v>1</v>
      </c>
      <c r="I168" s="239"/>
      <c r="J168" s="236"/>
      <c r="K168" s="236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146</v>
      </c>
      <c r="AU168" s="244" t="s">
        <v>89</v>
      </c>
      <c r="AV168" s="13" t="s">
        <v>82</v>
      </c>
      <c r="AW168" s="13" t="s">
        <v>32</v>
      </c>
      <c r="AX168" s="13" t="s">
        <v>77</v>
      </c>
      <c r="AY168" s="244" t="s">
        <v>136</v>
      </c>
    </row>
    <row r="169" s="13" customFormat="1">
      <c r="A169" s="13"/>
      <c r="B169" s="235"/>
      <c r="C169" s="236"/>
      <c r="D169" s="230" t="s">
        <v>146</v>
      </c>
      <c r="E169" s="237" t="s">
        <v>1</v>
      </c>
      <c r="F169" s="238" t="s">
        <v>198</v>
      </c>
      <c r="G169" s="236"/>
      <c r="H169" s="237" t="s">
        <v>1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146</v>
      </c>
      <c r="AU169" s="244" t="s">
        <v>89</v>
      </c>
      <c r="AV169" s="13" t="s">
        <v>82</v>
      </c>
      <c r="AW169" s="13" t="s">
        <v>32</v>
      </c>
      <c r="AX169" s="13" t="s">
        <v>77</v>
      </c>
      <c r="AY169" s="244" t="s">
        <v>136</v>
      </c>
    </row>
    <row r="170" s="14" customFormat="1">
      <c r="A170" s="14"/>
      <c r="B170" s="245"/>
      <c r="C170" s="246"/>
      <c r="D170" s="230" t="s">
        <v>146</v>
      </c>
      <c r="E170" s="247" t="s">
        <v>1</v>
      </c>
      <c r="F170" s="248" t="s">
        <v>199</v>
      </c>
      <c r="G170" s="246"/>
      <c r="H170" s="249">
        <v>9.9749999999999996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146</v>
      </c>
      <c r="AU170" s="255" t="s">
        <v>89</v>
      </c>
      <c r="AV170" s="14" t="s">
        <v>86</v>
      </c>
      <c r="AW170" s="14" t="s">
        <v>32</v>
      </c>
      <c r="AX170" s="14" t="s">
        <v>77</v>
      </c>
      <c r="AY170" s="255" t="s">
        <v>136</v>
      </c>
    </row>
    <row r="171" s="14" customFormat="1">
      <c r="A171" s="14"/>
      <c r="B171" s="245"/>
      <c r="C171" s="246"/>
      <c r="D171" s="230" t="s">
        <v>146</v>
      </c>
      <c r="E171" s="247" t="s">
        <v>1</v>
      </c>
      <c r="F171" s="248" t="s">
        <v>200</v>
      </c>
      <c r="G171" s="246"/>
      <c r="H171" s="249">
        <v>1.845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146</v>
      </c>
      <c r="AU171" s="255" t="s">
        <v>89</v>
      </c>
      <c r="AV171" s="14" t="s">
        <v>86</v>
      </c>
      <c r="AW171" s="14" t="s">
        <v>32</v>
      </c>
      <c r="AX171" s="14" t="s">
        <v>77</v>
      </c>
      <c r="AY171" s="255" t="s">
        <v>136</v>
      </c>
    </row>
    <row r="172" s="14" customFormat="1">
      <c r="A172" s="14"/>
      <c r="B172" s="245"/>
      <c r="C172" s="246"/>
      <c r="D172" s="230" t="s">
        <v>146</v>
      </c>
      <c r="E172" s="247" t="s">
        <v>1</v>
      </c>
      <c r="F172" s="248" t="s">
        <v>201</v>
      </c>
      <c r="G172" s="246"/>
      <c r="H172" s="249">
        <v>6.6500000000000004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146</v>
      </c>
      <c r="AU172" s="255" t="s">
        <v>89</v>
      </c>
      <c r="AV172" s="14" t="s">
        <v>86</v>
      </c>
      <c r="AW172" s="14" t="s">
        <v>32</v>
      </c>
      <c r="AX172" s="14" t="s">
        <v>77</v>
      </c>
      <c r="AY172" s="255" t="s">
        <v>136</v>
      </c>
    </row>
    <row r="173" s="13" customFormat="1">
      <c r="A173" s="13"/>
      <c r="B173" s="235"/>
      <c r="C173" s="236"/>
      <c r="D173" s="230" t="s">
        <v>146</v>
      </c>
      <c r="E173" s="237" t="s">
        <v>1</v>
      </c>
      <c r="F173" s="238" t="s">
        <v>202</v>
      </c>
      <c r="G173" s="236"/>
      <c r="H173" s="237" t="s">
        <v>1</v>
      </c>
      <c r="I173" s="239"/>
      <c r="J173" s="236"/>
      <c r="K173" s="236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146</v>
      </c>
      <c r="AU173" s="244" t="s">
        <v>89</v>
      </c>
      <c r="AV173" s="13" t="s">
        <v>82</v>
      </c>
      <c r="AW173" s="13" t="s">
        <v>32</v>
      </c>
      <c r="AX173" s="13" t="s">
        <v>77</v>
      </c>
      <c r="AY173" s="244" t="s">
        <v>136</v>
      </c>
    </row>
    <row r="174" s="14" customFormat="1">
      <c r="A174" s="14"/>
      <c r="B174" s="245"/>
      <c r="C174" s="246"/>
      <c r="D174" s="230" t="s">
        <v>146</v>
      </c>
      <c r="E174" s="247" t="s">
        <v>1</v>
      </c>
      <c r="F174" s="248" t="s">
        <v>203</v>
      </c>
      <c r="G174" s="246"/>
      <c r="H174" s="249">
        <v>2.5800000000000001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146</v>
      </c>
      <c r="AU174" s="255" t="s">
        <v>89</v>
      </c>
      <c r="AV174" s="14" t="s">
        <v>86</v>
      </c>
      <c r="AW174" s="14" t="s">
        <v>32</v>
      </c>
      <c r="AX174" s="14" t="s">
        <v>77</v>
      </c>
      <c r="AY174" s="255" t="s">
        <v>136</v>
      </c>
    </row>
    <row r="175" s="14" customFormat="1">
      <c r="A175" s="14"/>
      <c r="B175" s="245"/>
      <c r="C175" s="246"/>
      <c r="D175" s="230" t="s">
        <v>146</v>
      </c>
      <c r="E175" s="247" t="s">
        <v>1</v>
      </c>
      <c r="F175" s="248" t="s">
        <v>204</v>
      </c>
      <c r="G175" s="246"/>
      <c r="H175" s="249">
        <v>3.6549999999999998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146</v>
      </c>
      <c r="AU175" s="255" t="s">
        <v>89</v>
      </c>
      <c r="AV175" s="14" t="s">
        <v>86</v>
      </c>
      <c r="AW175" s="14" t="s">
        <v>32</v>
      </c>
      <c r="AX175" s="14" t="s">
        <v>77</v>
      </c>
      <c r="AY175" s="255" t="s">
        <v>136</v>
      </c>
    </row>
    <row r="176" s="14" customFormat="1">
      <c r="A176" s="14"/>
      <c r="B176" s="245"/>
      <c r="C176" s="246"/>
      <c r="D176" s="230" t="s">
        <v>146</v>
      </c>
      <c r="E176" s="247" t="s">
        <v>1</v>
      </c>
      <c r="F176" s="248" t="s">
        <v>205</v>
      </c>
      <c r="G176" s="246"/>
      <c r="H176" s="249">
        <v>7.2000000000000002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146</v>
      </c>
      <c r="AU176" s="255" t="s">
        <v>89</v>
      </c>
      <c r="AV176" s="14" t="s">
        <v>86</v>
      </c>
      <c r="AW176" s="14" t="s">
        <v>32</v>
      </c>
      <c r="AX176" s="14" t="s">
        <v>77</v>
      </c>
      <c r="AY176" s="255" t="s">
        <v>136</v>
      </c>
    </row>
    <row r="177" s="14" customFormat="1">
      <c r="A177" s="14"/>
      <c r="B177" s="245"/>
      <c r="C177" s="246"/>
      <c r="D177" s="230" t="s">
        <v>146</v>
      </c>
      <c r="E177" s="247" t="s">
        <v>1</v>
      </c>
      <c r="F177" s="248" t="s">
        <v>206</v>
      </c>
      <c r="G177" s="246"/>
      <c r="H177" s="249">
        <v>3.8700000000000001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146</v>
      </c>
      <c r="AU177" s="255" t="s">
        <v>89</v>
      </c>
      <c r="AV177" s="14" t="s">
        <v>86</v>
      </c>
      <c r="AW177" s="14" t="s">
        <v>32</v>
      </c>
      <c r="AX177" s="14" t="s">
        <v>77</v>
      </c>
      <c r="AY177" s="255" t="s">
        <v>136</v>
      </c>
    </row>
    <row r="178" s="14" customFormat="1">
      <c r="A178" s="14"/>
      <c r="B178" s="245"/>
      <c r="C178" s="246"/>
      <c r="D178" s="230" t="s">
        <v>146</v>
      </c>
      <c r="E178" s="247" t="s">
        <v>1</v>
      </c>
      <c r="F178" s="248" t="s">
        <v>207</v>
      </c>
      <c r="G178" s="246"/>
      <c r="H178" s="249">
        <v>15.199999999999999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146</v>
      </c>
      <c r="AU178" s="255" t="s">
        <v>89</v>
      </c>
      <c r="AV178" s="14" t="s">
        <v>86</v>
      </c>
      <c r="AW178" s="14" t="s">
        <v>32</v>
      </c>
      <c r="AX178" s="14" t="s">
        <v>77</v>
      </c>
      <c r="AY178" s="255" t="s">
        <v>136</v>
      </c>
    </row>
    <row r="179" s="13" customFormat="1">
      <c r="A179" s="13"/>
      <c r="B179" s="235"/>
      <c r="C179" s="236"/>
      <c r="D179" s="230" t="s">
        <v>146</v>
      </c>
      <c r="E179" s="237" t="s">
        <v>1</v>
      </c>
      <c r="F179" s="238" t="s">
        <v>208</v>
      </c>
      <c r="G179" s="236"/>
      <c r="H179" s="237" t="s">
        <v>1</v>
      </c>
      <c r="I179" s="239"/>
      <c r="J179" s="236"/>
      <c r="K179" s="236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146</v>
      </c>
      <c r="AU179" s="244" t="s">
        <v>89</v>
      </c>
      <c r="AV179" s="13" t="s">
        <v>82</v>
      </c>
      <c r="AW179" s="13" t="s">
        <v>32</v>
      </c>
      <c r="AX179" s="13" t="s">
        <v>77</v>
      </c>
      <c r="AY179" s="244" t="s">
        <v>136</v>
      </c>
    </row>
    <row r="180" s="14" customFormat="1">
      <c r="A180" s="14"/>
      <c r="B180" s="245"/>
      <c r="C180" s="246"/>
      <c r="D180" s="230" t="s">
        <v>146</v>
      </c>
      <c r="E180" s="247" t="s">
        <v>1</v>
      </c>
      <c r="F180" s="248" t="s">
        <v>209</v>
      </c>
      <c r="G180" s="246"/>
      <c r="H180" s="249">
        <v>2.1000000000000001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146</v>
      </c>
      <c r="AU180" s="255" t="s">
        <v>89</v>
      </c>
      <c r="AV180" s="14" t="s">
        <v>86</v>
      </c>
      <c r="AW180" s="14" t="s">
        <v>32</v>
      </c>
      <c r="AX180" s="14" t="s">
        <v>77</v>
      </c>
      <c r="AY180" s="255" t="s">
        <v>136</v>
      </c>
    </row>
    <row r="181" s="14" customFormat="1">
      <c r="A181" s="14"/>
      <c r="B181" s="245"/>
      <c r="C181" s="246"/>
      <c r="D181" s="230" t="s">
        <v>146</v>
      </c>
      <c r="E181" s="247" t="s">
        <v>1</v>
      </c>
      <c r="F181" s="248" t="s">
        <v>210</v>
      </c>
      <c r="G181" s="246"/>
      <c r="H181" s="249">
        <v>5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146</v>
      </c>
      <c r="AU181" s="255" t="s">
        <v>89</v>
      </c>
      <c r="AV181" s="14" t="s">
        <v>86</v>
      </c>
      <c r="AW181" s="14" t="s">
        <v>32</v>
      </c>
      <c r="AX181" s="14" t="s">
        <v>77</v>
      </c>
      <c r="AY181" s="255" t="s">
        <v>136</v>
      </c>
    </row>
    <row r="182" s="14" customFormat="1">
      <c r="A182" s="14"/>
      <c r="B182" s="245"/>
      <c r="C182" s="246"/>
      <c r="D182" s="230" t="s">
        <v>146</v>
      </c>
      <c r="E182" s="247" t="s">
        <v>1</v>
      </c>
      <c r="F182" s="248" t="s">
        <v>211</v>
      </c>
      <c r="G182" s="246"/>
      <c r="H182" s="249">
        <v>4.4000000000000004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146</v>
      </c>
      <c r="AU182" s="255" t="s">
        <v>89</v>
      </c>
      <c r="AV182" s="14" t="s">
        <v>86</v>
      </c>
      <c r="AW182" s="14" t="s">
        <v>32</v>
      </c>
      <c r="AX182" s="14" t="s">
        <v>77</v>
      </c>
      <c r="AY182" s="255" t="s">
        <v>136</v>
      </c>
    </row>
    <row r="183" s="14" customFormat="1">
      <c r="A183" s="14"/>
      <c r="B183" s="245"/>
      <c r="C183" s="246"/>
      <c r="D183" s="230" t="s">
        <v>146</v>
      </c>
      <c r="E183" s="247" t="s">
        <v>1</v>
      </c>
      <c r="F183" s="248" t="s">
        <v>212</v>
      </c>
      <c r="G183" s="246"/>
      <c r="H183" s="249">
        <v>3.8700000000000001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146</v>
      </c>
      <c r="AU183" s="255" t="s">
        <v>89</v>
      </c>
      <c r="AV183" s="14" t="s">
        <v>86</v>
      </c>
      <c r="AW183" s="14" t="s">
        <v>32</v>
      </c>
      <c r="AX183" s="14" t="s">
        <v>77</v>
      </c>
      <c r="AY183" s="255" t="s">
        <v>136</v>
      </c>
    </row>
    <row r="184" s="14" customFormat="1">
      <c r="A184" s="14"/>
      <c r="B184" s="245"/>
      <c r="C184" s="246"/>
      <c r="D184" s="230" t="s">
        <v>146</v>
      </c>
      <c r="E184" s="247" t="s">
        <v>1</v>
      </c>
      <c r="F184" s="248" t="s">
        <v>213</v>
      </c>
      <c r="G184" s="246"/>
      <c r="H184" s="249">
        <v>7.5999999999999996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146</v>
      </c>
      <c r="AU184" s="255" t="s">
        <v>89</v>
      </c>
      <c r="AV184" s="14" t="s">
        <v>86</v>
      </c>
      <c r="AW184" s="14" t="s">
        <v>32</v>
      </c>
      <c r="AX184" s="14" t="s">
        <v>77</v>
      </c>
      <c r="AY184" s="255" t="s">
        <v>136</v>
      </c>
    </row>
    <row r="185" s="14" customFormat="1">
      <c r="A185" s="14"/>
      <c r="B185" s="245"/>
      <c r="C185" s="246"/>
      <c r="D185" s="230" t="s">
        <v>146</v>
      </c>
      <c r="E185" s="247" t="s">
        <v>1</v>
      </c>
      <c r="F185" s="248" t="s">
        <v>214</v>
      </c>
      <c r="G185" s="246"/>
      <c r="H185" s="249">
        <v>7.5999999999999996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146</v>
      </c>
      <c r="AU185" s="255" t="s">
        <v>89</v>
      </c>
      <c r="AV185" s="14" t="s">
        <v>86</v>
      </c>
      <c r="AW185" s="14" t="s">
        <v>32</v>
      </c>
      <c r="AX185" s="14" t="s">
        <v>77</v>
      </c>
      <c r="AY185" s="255" t="s">
        <v>136</v>
      </c>
    </row>
    <row r="186" s="14" customFormat="1">
      <c r="A186" s="14"/>
      <c r="B186" s="245"/>
      <c r="C186" s="246"/>
      <c r="D186" s="230" t="s">
        <v>146</v>
      </c>
      <c r="E186" s="247" t="s">
        <v>1</v>
      </c>
      <c r="F186" s="248" t="s">
        <v>215</v>
      </c>
      <c r="G186" s="246"/>
      <c r="H186" s="249">
        <v>6.0800000000000001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146</v>
      </c>
      <c r="AU186" s="255" t="s">
        <v>89</v>
      </c>
      <c r="AV186" s="14" t="s">
        <v>86</v>
      </c>
      <c r="AW186" s="14" t="s">
        <v>32</v>
      </c>
      <c r="AX186" s="14" t="s">
        <v>77</v>
      </c>
      <c r="AY186" s="255" t="s">
        <v>136</v>
      </c>
    </row>
    <row r="187" s="14" customFormat="1">
      <c r="A187" s="14"/>
      <c r="B187" s="245"/>
      <c r="C187" s="246"/>
      <c r="D187" s="230" t="s">
        <v>146</v>
      </c>
      <c r="E187" s="247" t="s">
        <v>1</v>
      </c>
      <c r="F187" s="248" t="s">
        <v>216</v>
      </c>
      <c r="G187" s="246"/>
      <c r="H187" s="249">
        <v>2.2000000000000002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146</v>
      </c>
      <c r="AU187" s="255" t="s">
        <v>89</v>
      </c>
      <c r="AV187" s="14" t="s">
        <v>86</v>
      </c>
      <c r="AW187" s="14" t="s">
        <v>32</v>
      </c>
      <c r="AX187" s="14" t="s">
        <v>77</v>
      </c>
      <c r="AY187" s="255" t="s">
        <v>136</v>
      </c>
    </row>
    <row r="188" s="13" customFormat="1">
      <c r="A188" s="13"/>
      <c r="B188" s="235"/>
      <c r="C188" s="236"/>
      <c r="D188" s="230" t="s">
        <v>146</v>
      </c>
      <c r="E188" s="237" t="s">
        <v>1</v>
      </c>
      <c r="F188" s="238" t="s">
        <v>217</v>
      </c>
      <c r="G188" s="236"/>
      <c r="H188" s="237" t="s">
        <v>1</v>
      </c>
      <c r="I188" s="239"/>
      <c r="J188" s="236"/>
      <c r="K188" s="236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146</v>
      </c>
      <c r="AU188" s="244" t="s">
        <v>89</v>
      </c>
      <c r="AV188" s="13" t="s">
        <v>82</v>
      </c>
      <c r="AW188" s="13" t="s">
        <v>32</v>
      </c>
      <c r="AX188" s="13" t="s">
        <v>77</v>
      </c>
      <c r="AY188" s="244" t="s">
        <v>136</v>
      </c>
    </row>
    <row r="189" s="14" customFormat="1">
      <c r="A189" s="14"/>
      <c r="B189" s="245"/>
      <c r="C189" s="246"/>
      <c r="D189" s="230" t="s">
        <v>146</v>
      </c>
      <c r="E189" s="247" t="s">
        <v>1</v>
      </c>
      <c r="F189" s="248" t="s">
        <v>218</v>
      </c>
      <c r="G189" s="246"/>
      <c r="H189" s="249">
        <v>2.25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146</v>
      </c>
      <c r="AU189" s="255" t="s">
        <v>89</v>
      </c>
      <c r="AV189" s="14" t="s">
        <v>86</v>
      </c>
      <c r="AW189" s="14" t="s">
        <v>32</v>
      </c>
      <c r="AX189" s="14" t="s">
        <v>77</v>
      </c>
      <c r="AY189" s="255" t="s">
        <v>136</v>
      </c>
    </row>
    <row r="190" s="14" customFormat="1">
      <c r="A190" s="14"/>
      <c r="B190" s="245"/>
      <c r="C190" s="246"/>
      <c r="D190" s="230" t="s">
        <v>146</v>
      </c>
      <c r="E190" s="247" t="s">
        <v>1</v>
      </c>
      <c r="F190" s="248" t="s">
        <v>219</v>
      </c>
      <c r="G190" s="246"/>
      <c r="H190" s="249">
        <v>3.7799999999999998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146</v>
      </c>
      <c r="AU190" s="255" t="s">
        <v>89</v>
      </c>
      <c r="AV190" s="14" t="s">
        <v>86</v>
      </c>
      <c r="AW190" s="14" t="s">
        <v>32</v>
      </c>
      <c r="AX190" s="14" t="s">
        <v>77</v>
      </c>
      <c r="AY190" s="255" t="s">
        <v>136</v>
      </c>
    </row>
    <row r="191" s="14" customFormat="1">
      <c r="A191" s="14"/>
      <c r="B191" s="245"/>
      <c r="C191" s="246"/>
      <c r="D191" s="230" t="s">
        <v>146</v>
      </c>
      <c r="E191" s="247" t="s">
        <v>1</v>
      </c>
      <c r="F191" s="248" t="s">
        <v>220</v>
      </c>
      <c r="G191" s="246"/>
      <c r="H191" s="249">
        <v>13.300000000000001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146</v>
      </c>
      <c r="AU191" s="255" t="s">
        <v>89</v>
      </c>
      <c r="AV191" s="14" t="s">
        <v>86</v>
      </c>
      <c r="AW191" s="14" t="s">
        <v>32</v>
      </c>
      <c r="AX191" s="14" t="s">
        <v>77</v>
      </c>
      <c r="AY191" s="255" t="s">
        <v>136</v>
      </c>
    </row>
    <row r="192" s="13" customFormat="1">
      <c r="A192" s="13"/>
      <c r="B192" s="235"/>
      <c r="C192" s="236"/>
      <c r="D192" s="230" t="s">
        <v>146</v>
      </c>
      <c r="E192" s="237" t="s">
        <v>1</v>
      </c>
      <c r="F192" s="238" t="s">
        <v>198</v>
      </c>
      <c r="G192" s="236"/>
      <c r="H192" s="237" t="s">
        <v>1</v>
      </c>
      <c r="I192" s="239"/>
      <c r="J192" s="236"/>
      <c r="K192" s="236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146</v>
      </c>
      <c r="AU192" s="244" t="s">
        <v>89</v>
      </c>
      <c r="AV192" s="13" t="s">
        <v>82</v>
      </c>
      <c r="AW192" s="13" t="s">
        <v>32</v>
      </c>
      <c r="AX192" s="13" t="s">
        <v>77</v>
      </c>
      <c r="AY192" s="244" t="s">
        <v>136</v>
      </c>
    </row>
    <row r="193" s="14" customFormat="1">
      <c r="A193" s="14"/>
      <c r="B193" s="245"/>
      <c r="C193" s="246"/>
      <c r="D193" s="230" t="s">
        <v>146</v>
      </c>
      <c r="E193" s="247" t="s">
        <v>1</v>
      </c>
      <c r="F193" s="248" t="s">
        <v>221</v>
      </c>
      <c r="G193" s="246"/>
      <c r="H193" s="249">
        <v>93.528000000000006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146</v>
      </c>
      <c r="AU193" s="255" t="s">
        <v>89</v>
      </c>
      <c r="AV193" s="14" t="s">
        <v>86</v>
      </c>
      <c r="AW193" s="14" t="s">
        <v>32</v>
      </c>
      <c r="AX193" s="14" t="s">
        <v>77</v>
      </c>
      <c r="AY193" s="255" t="s">
        <v>136</v>
      </c>
    </row>
    <row r="194" s="13" customFormat="1">
      <c r="A194" s="13"/>
      <c r="B194" s="235"/>
      <c r="C194" s="236"/>
      <c r="D194" s="230" t="s">
        <v>146</v>
      </c>
      <c r="E194" s="237" t="s">
        <v>1</v>
      </c>
      <c r="F194" s="238" t="s">
        <v>202</v>
      </c>
      <c r="G194" s="236"/>
      <c r="H194" s="237" t="s">
        <v>1</v>
      </c>
      <c r="I194" s="239"/>
      <c r="J194" s="236"/>
      <c r="K194" s="236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146</v>
      </c>
      <c r="AU194" s="244" t="s">
        <v>89</v>
      </c>
      <c r="AV194" s="13" t="s">
        <v>82</v>
      </c>
      <c r="AW194" s="13" t="s">
        <v>32</v>
      </c>
      <c r="AX194" s="13" t="s">
        <v>77</v>
      </c>
      <c r="AY194" s="244" t="s">
        <v>136</v>
      </c>
    </row>
    <row r="195" s="14" customFormat="1">
      <c r="A195" s="14"/>
      <c r="B195" s="245"/>
      <c r="C195" s="246"/>
      <c r="D195" s="230" t="s">
        <v>146</v>
      </c>
      <c r="E195" s="247" t="s">
        <v>1</v>
      </c>
      <c r="F195" s="248" t="s">
        <v>222</v>
      </c>
      <c r="G195" s="246"/>
      <c r="H195" s="249">
        <v>88.200000000000003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146</v>
      </c>
      <c r="AU195" s="255" t="s">
        <v>89</v>
      </c>
      <c r="AV195" s="14" t="s">
        <v>86</v>
      </c>
      <c r="AW195" s="14" t="s">
        <v>32</v>
      </c>
      <c r="AX195" s="14" t="s">
        <v>77</v>
      </c>
      <c r="AY195" s="255" t="s">
        <v>136</v>
      </c>
    </row>
    <row r="196" s="13" customFormat="1">
      <c r="A196" s="13"/>
      <c r="B196" s="235"/>
      <c r="C196" s="236"/>
      <c r="D196" s="230" t="s">
        <v>146</v>
      </c>
      <c r="E196" s="237" t="s">
        <v>1</v>
      </c>
      <c r="F196" s="238" t="s">
        <v>208</v>
      </c>
      <c r="G196" s="236"/>
      <c r="H196" s="237" t="s">
        <v>1</v>
      </c>
      <c r="I196" s="239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146</v>
      </c>
      <c r="AU196" s="244" t="s">
        <v>89</v>
      </c>
      <c r="AV196" s="13" t="s">
        <v>82</v>
      </c>
      <c r="AW196" s="13" t="s">
        <v>32</v>
      </c>
      <c r="AX196" s="13" t="s">
        <v>77</v>
      </c>
      <c r="AY196" s="244" t="s">
        <v>136</v>
      </c>
    </row>
    <row r="197" s="14" customFormat="1">
      <c r="A197" s="14"/>
      <c r="B197" s="245"/>
      <c r="C197" s="246"/>
      <c r="D197" s="230" t="s">
        <v>146</v>
      </c>
      <c r="E197" s="247" t="s">
        <v>1</v>
      </c>
      <c r="F197" s="248" t="s">
        <v>223</v>
      </c>
      <c r="G197" s="246"/>
      <c r="H197" s="249">
        <v>37.024000000000001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146</v>
      </c>
      <c r="AU197" s="255" t="s">
        <v>89</v>
      </c>
      <c r="AV197" s="14" t="s">
        <v>86</v>
      </c>
      <c r="AW197" s="14" t="s">
        <v>32</v>
      </c>
      <c r="AX197" s="14" t="s">
        <v>77</v>
      </c>
      <c r="AY197" s="255" t="s">
        <v>136</v>
      </c>
    </row>
    <row r="198" s="13" customFormat="1">
      <c r="A198" s="13"/>
      <c r="B198" s="235"/>
      <c r="C198" s="236"/>
      <c r="D198" s="230" t="s">
        <v>146</v>
      </c>
      <c r="E198" s="237" t="s">
        <v>1</v>
      </c>
      <c r="F198" s="238" t="s">
        <v>224</v>
      </c>
      <c r="G198" s="236"/>
      <c r="H198" s="237" t="s">
        <v>1</v>
      </c>
      <c r="I198" s="239"/>
      <c r="J198" s="236"/>
      <c r="K198" s="236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146</v>
      </c>
      <c r="AU198" s="244" t="s">
        <v>89</v>
      </c>
      <c r="AV198" s="13" t="s">
        <v>82</v>
      </c>
      <c r="AW198" s="13" t="s">
        <v>32</v>
      </c>
      <c r="AX198" s="13" t="s">
        <v>77</v>
      </c>
      <c r="AY198" s="244" t="s">
        <v>136</v>
      </c>
    </row>
    <row r="199" s="14" customFormat="1">
      <c r="A199" s="14"/>
      <c r="B199" s="245"/>
      <c r="C199" s="246"/>
      <c r="D199" s="230" t="s">
        <v>146</v>
      </c>
      <c r="E199" s="247" t="s">
        <v>1</v>
      </c>
      <c r="F199" s="248" t="s">
        <v>225</v>
      </c>
      <c r="G199" s="246"/>
      <c r="H199" s="249">
        <v>61.560000000000002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146</v>
      </c>
      <c r="AU199" s="255" t="s">
        <v>89</v>
      </c>
      <c r="AV199" s="14" t="s">
        <v>86</v>
      </c>
      <c r="AW199" s="14" t="s">
        <v>32</v>
      </c>
      <c r="AX199" s="14" t="s">
        <v>77</v>
      </c>
      <c r="AY199" s="255" t="s">
        <v>136</v>
      </c>
    </row>
    <row r="200" s="13" customFormat="1">
      <c r="A200" s="13"/>
      <c r="B200" s="235"/>
      <c r="C200" s="236"/>
      <c r="D200" s="230" t="s">
        <v>146</v>
      </c>
      <c r="E200" s="237" t="s">
        <v>1</v>
      </c>
      <c r="F200" s="238" t="s">
        <v>226</v>
      </c>
      <c r="G200" s="236"/>
      <c r="H200" s="237" t="s">
        <v>1</v>
      </c>
      <c r="I200" s="239"/>
      <c r="J200" s="236"/>
      <c r="K200" s="236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146</v>
      </c>
      <c r="AU200" s="244" t="s">
        <v>89</v>
      </c>
      <c r="AV200" s="13" t="s">
        <v>82</v>
      </c>
      <c r="AW200" s="13" t="s">
        <v>32</v>
      </c>
      <c r="AX200" s="13" t="s">
        <v>77</v>
      </c>
      <c r="AY200" s="244" t="s">
        <v>136</v>
      </c>
    </row>
    <row r="201" s="13" customFormat="1">
      <c r="A201" s="13"/>
      <c r="B201" s="235"/>
      <c r="C201" s="236"/>
      <c r="D201" s="230" t="s">
        <v>146</v>
      </c>
      <c r="E201" s="237" t="s">
        <v>1</v>
      </c>
      <c r="F201" s="238" t="s">
        <v>227</v>
      </c>
      <c r="G201" s="236"/>
      <c r="H201" s="237" t="s">
        <v>1</v>
      </c>
      <c r="I201" s="239"/>
      <c r="J201" s="236"/>
      <c r="K201" s="236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146</v>
      </c>
      <c r="AU201" s="244" t="s">
        <v>89</v>
      </c>
      <c r="AV201" s="13" t="s">
        <v>82</v>
      </c>
      <c r="AW201" s="13" t="s">
        <v>32</v>
      </c>
      <c r="AX201" s="13" t="s">
        <v>77</v>
      </c>
      <c r="AY201" s="244" t="s">
        <v>136</v>
      </c>
    </row>
    <row r="202" s="13" customFormat="1">
      <c r="A202" s="13"/>
      <c r="B202" s="235"/>
      <c r="C202" s="236"/>
      <c r="D202" s="230" t="s">
        <v>146</v>
      </c>
      <c r="E202" s="237" t="s">
        <v>1</v>
      </c>
      <c r="F202" s="238" t="s">
        <v>228</v>
      </c>
      <c r="G202" s="236"/>
      <c r="H202" s="237" t="s">
        <v>1</v>
      </c>
      <c r="I202" s="239"/>
      <c r="J202" s="236"/>
      <c r="K202" s="236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146</v>
      </c>
      <c r="AU202" s="244" t="s">
        <v>89</v>
      </c>
      <c r="AV202" s="13" t="s">
        <v>82</v>
      </c>
      <c r="AW202" s="13" t="s">
        <v>32</v>
      </c>
      <c r="AX202" s="13" t="s">
        <v>77</v>
      </c>
      <c r="AY202" s="244" t="s">
        <v>136</v>
      </c>
    </row>
    <row r="203" s="14" customFormat="1">
      <c r="A203" s="14"/>
      <c r="B203" s="245"/>
      <c r="C203" s="246"/>
      <c r="D203" s="230" t="s">
        <v>146</v>
      </c>
      <c r="E203" s="247" t="s">
        <v>1</v>
      </c>
      <c r="F203" s="248" t="s">
        <v>229</v>
      </c>
      <c r="G203" s="246"/>
      <c r="H203" s="249">
        <v>36.317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146</v>
      </c>
      <c r="AU203" s="255" t="s">
        <v>89</v>
      </c>
      <c r="AV203" s="14" t="s">
        <v>86</v>
      </c>
      <c r="AW203" s="14" t="s">
        <v>32</v>
      </c>
      <c r="AX203" s="14" t="s">
        <v>77</v>
      </c>
      <c r="AY203" s="255" t="s">
        <v>136</v>
      </c>
    </row>
    <row r="204" s="14" customFormat="1">
      <c r="A204" s="14"/>
      <c r="B204" s="245"/>
      <c r="C204" s="246"/>
      <c r="D204" s="230" t="s">
        <v>146</v>
      </c>
      <c r="E204" s="247" t="s">
        <v>1</v>
      </c>
      <c r="F204" s="248" t="s">
        <v>230</v>
      </c>
      <c r="G204" s="246"/>
      <c r="H204" s="249">
        <v>9.0790000000000006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146</v>
      </c>
      <c r="AU204" s="255" t="s">
        <v>89</v>
      </c>
      <c r="AV204" s="14" t="s">
        <v>86</v>
      </c>
      <c r="AW204" s="14" t="s">
        <v>32</v>
      </c>
      <c r="AX204" s="14" t="s">
        <v>77</v>
      </c>
      <c r="AY204" s="255" t="s">
        <v>136</v>
      </c>
    </row>
    <row r="205" s="14" customFormat="1">
      <c r="A205" s="14"/>
      <c r="B205" s="245"/>
      <c r="C205" s="246"/>
      <c r="D205" s="230" t="s">
        <v>146</v>
      </c>
      <c r="E205" s="247" t="s">
        <v>1</v>
      </c>
      <c r="F205" s="248" t="s">
        <v>231</v>
      </c>
      <c r="G205" s="246"/>
      <c r="H205" s="249">
        <v>22.698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146</v>
      </c>
      <c r="AU205" s="255" t="s">
        <v>89</v>
      </c>
      <c r="AV205" s="14" t="s">
        <v>86</v>
      </c>
      <c r="AW205" s="14" t="s">
        <v>32</v>
      </c>
      <c r="AX205" s="14" t="s">
        <v>77</v>
      </c>
      <c r="AY205" s="255" t="s">
        <v>136</v>
      </c>
    </row>
    <row r="206" s="13" customFormat="1">
      <c r="A206" s="13"/>
      <c r="B206" s="235"/>
      <c r="C206" s="236"/>
      <c r="D206" s="230" t="s">
        <v>146</v>
      </c>
      <c r="E206" s="237" t="s">
        <v>1</v>
      </c>
      <c r="F206" s="238" t="s">
        <v>232</v>
      </c>
      <c r="G206" s="236"/>
      <c r="H206" s="237" t="s">
        <v>1</v>
      </c>
      <c r="I206" s="239"/>
      <c r="J206" s="236"/>
      <c r="K206" s="236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146</v>
      </c>
      <c r="AU206" s="244" t="s">
        <v>89</v>
      </c>
      <c r="AV206" s="13" t="s">
        <v>82</v>
      </c>
      <c r="AW206" s="13" t="s">
        <v>32</v>
      </c>
      <c r="AX206" s="13" t="s">
        <v>77</v>
      </c>
      <c r="AY206" s="244" t="s">
        <v>136</v>
      </c>
    </row>
    <row r="207" s="14" customFormat="1">
      <c r="A207" s="14"/>
      <c r="B207" s="245"/>
      <c r="C207" s="246"/>
      <c r="D207" s="230" t="s">
        <v>146</v>
      </c>
      <c r="E207" s="247" t="s">
        <v>1</v>
      </c>
      <c r="F207" s="248" t="s">
        <v>233</v>
      </c>
      <c r="G207" s="246"/>
      <c r="H207" s="249">
        <v>41.991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146</v>
      </c>
      <c r="AU207" s="255" t="s">
        <v>89</v>
      </c>
      <c r="AV207" s="14" t="s">
        <v>86</v>
      </c>
      <c r="AW207" s="14" t="s">
        <v>32</v>
      </c>
      <c r="AX207" s="14" t="s">
        <v>77</v>
      </c>
      <c r="AY207" s="255" t="s">
        <v>136</v>
      </c>
    </row>
    <row r="208" s="14" customFormat="1">
      <c r="A208" s="14"/>
      <c r="B208" s="245"/>
      <c r="C208" s="246"/>
      <c r="D208" s="230" t="s">
        <v>146</v>
      </c>
      <c r="E208" s="247" t="s">
        <v>1</v>
      </c>
      <c r="F208" s="248" t="s">
        <v>234</v>
      </c>
      <c r="G208" s="246"/>
      <c r="H208" s="249">
        <v>3.4049999999999998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146</v>
      </c>
      <c r="AU208" s="255" t="s">
        <v>89</v>
      </c>
      <c r="AV208" s="14" t="s">
        <v>86</v>
      </c>
      <c r="AW208" s="14" t="s">
        <v>32</v>
      </c>
      <c r="AX208" s="14" t="s">
        <v>77</v>
      </c>
      <c r="AY208" s="255" t="s">
        <v>136</v>
      </c>
    </row>
    <row r="209" s="14" customFormat="1">
      <c r="A209" s="14"/>
      <c r="B209" s="245"/>
      <c r="C209" s="246"/>
      <c r="D209" s="230" t="s">
        <v>146</v>
      </c>
      <c r="E209" s="247" t="s">
        <v>1</v>
      </c>
      <c r="F209" s="248" t="s">
        <v>231</v>
      </c>
      <c r="G209" s="246"/>
      <c r="H209" s="249">
        <v>22.698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146</v>
      </c>
      <c r="AU209" s="255" t="s">
        <v>89</v>
      </c>
      <c r="AV209" s="14" t="s">
        <v>86</v>
      </c>
      <c r="AW209" s="14" t="s">
        <v>32</v>
      </c>
      <c r="AX209" s="14" t="s">
        <v>77</v>
      </c>
      <c r="AY209" s="255" t="s">
        <v>136</v>
      </c>
    </row>
    <row r="210" s="2" customFormat="1" ht="22.2" customHeight="1">
      <c r="A210" s="37"/>
      <c r="B210" s="38"/>
      <c r="C210" s="217" t="s">
        <v>235</v>
      </c>
      <c r="D210" s="217" t="s">
        <v>138</v>
      </c>
      <c r="E210" s="218" t="s">
        <v>236</v>
      </c>
      <c r="F210" s="219" t="s">
        <v>237</v>
      </c>
      <c r="G210" s="220" t="s">
        <v>182</v>
      </c>
      <c r="H210" s="221">
        <v>181.00999999999999</v>
      </c>
      <c r="I210" s="222"/>
      <c r="J210" s="223">
        <f>ROUND(I210*H210,2)</f>
        <v>0</v>
      </c>
      <c r="K210" s="219" t="s">
        <v>142</v>
      </c>
      <c r="L210" s="43"/>
      <c r="M210" s="224" t="s">
        <v>1</v>
      </c>
      <c r="N210" s="225" t="s">
        <v>42</v>
      </c>
      <c r="O210" s="90"/>
      <c r="P210" s="226">
        <f>O210*H210</f>
        <v>0</v>
      </c>
      <c r="Q210" s="226">
        <v>0.00021000000000000001</v>
      </c>
      <c r="R210" s="226">
        <f>Q210*H210</f>
        <v>0.0380121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92</v>
      </c>
      <c r="AT210" s="228" t="s">
        <v>138</v>
      </c>
      <c r="AU210" s="228" t="s">
        <v>89</v>
      </c>
      <c r="AY210" s="16" t="s">
        <v>136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82</v>
      </c>
      <c r="BK210" s="229">
        <f>ROUND(I210*H210,2)</f>
        <v>0</v>
      </c>
      <c r="BL210" s="16" t="s">
        <v>92</v>
      </c>
      <c r="BM210" s="228" t="s">
        <v>238</v>
      </c>
    </row>
    <row r="211" s="2" customFormat="1">
      <c r="A211" s="37"/>
      <c r="B211" s="38"/>
      <c r="C211" s="39"/>
      <c r="D211" s="230" t="s">
        <v>144</v>
      </c>
      <c r="E211" s="39"/>
      <c r="F211" s="231" t="s">
        <v>239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144</v>
      </c>
      <c r="AU211" s="16" t="s">
        <v>89</v>
      </c>
    </row>
    <row r="212" s="13" customFormat="1">
      <c r="A212" s="13"/>
      <c r="B212" s="235"/>
      <c r="C212" s="236"/>
      <c r="D212" s="230" t="s">
        <v>146</v>
      </c>
      <c r="E212" s="237" t="s">
        <v>1</v>
      </c>
      <c r="F212" s="238" t="s">
        <v>185</v>
      </c>
      <c r="G212" s="236"/>
      <c r="H212" s="237" t="s">
        <v>1</v>
      </c>
      <c r="I212" s="239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146</v>
      </c>
      <c r="AU212" s="244" t="s">
        <v>89</v>
      </c>
      <c r="AV212" s="13" t="s">
        <v>82</v>
      </c>
      <c r="AW212" s="13" t="s">
        <v>32</v>
      </c>
      <c r="AX212" s="13" t="s">
        <v>77</v>
      </c>
      <c r="AY212" s="244" t="s">
        <v>136</v>
      </c>
    </row>
    <row r="213" s="14" customFormat="1">
      <c r="A213" s="14"/>
      <c r="B213" s="245"/>
      <c r="C213" s="246"/>
      <c r="D213" s="230" t="s">
        <v>146</v>
      </c>
      <c r="E213" s="247" t="s">
        <v>1</v>
      </c>
      <c r="F213" s="248" t="s">
        <v>186</v>
      </c>
      <c r="G213" s="246"/>
      <c r="H213" s="249">
        <v>39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146</v>
      </c>
      <c r="AU213" s="255" t="s">
        <v>89</v>
      </c>
      <c r="AV213" s="14" t="s">
        <v>86</v>
      </c>
      <c r="AW213" s="14" t="s">
        <v>32</v>
      </c>
      <c r="AX213" s="14" t="s">
        <v>77</v>
      </c>
      <c r="AY213" s="255" t="s">
        <v>136</v>
      </c>
    </row>
    <row r="214" s="14" customFormat="1">
      <c r="A214" s="14"/>
      <c r="B214" s="245"/>
      <c r="C214" s="246"/>
      <c r="D214" s="230" t="s">
        <v>146</v>
      </c>
      <c r="E214" s="247" t="s">
        <v>1</v>
      </c>
      <c r="F214" s="248" t="s">
        <v>187</v>
      </c>
      <c r="G214" s="246"/>
      <c r="H214" s="249">
        <v>60.719999999999999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146</v>
      </c>
      <c r="AU214" s="255" t="s">
        <v>89</v>
      </c>
      <c r="AV214" s="14" t="s">
        <v>86</v>
      </c>
      <c r="AW214" s="14" t="s">
        <v>32</v>
      </c>
      <c r="AX214" s="14" t="s">
        <v>77</v>
      </c>
      <c r="AY214" s="255" t="s">
        <v>136</v>
      </c>
    </row>
    <row r="215" s="14" customFormat="1">
      <c r="A215" s="14"/>
      <c r="B215" s="245"/>
      <c r="C215" s="246"/>
      <c r="D215" s="230" t="s">
        <v>146</v>
      </c>
      <c r="E215" s="247" t="s">
        <v>1</v>
      </c>
      <c r="F215" s="248" t="s">
        <v>188</v>
      </c>
      <c r="G215" s="246"/>
      <c r="H215" s="249">
        <v>45.539999999999999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146</v>
      </c>
      <c r="AU215" s="255" t="s">
        <v>89</v>
      </c>
      <c r="AV215" s="14" t="s">
        <v>86</v>
      </c>
      <c r="AW215" s="14" t="s">
        <v>32</v>
      </c>
      <c r="AX215" s="14" t="s">
        <v>77</v>
      </c>
      <c r="AY215" s="255" t="s">
        <v>136</v>
      </c>
    </row>
    <row r="216" s="14" customFormat="1">
      <c r="A216" s="14"/>
      <c r="B216" s="245"/>
      <c r="C216" s="246"/>
      <c r="D216" s="230" t="s">
        <v>146</v>
      </c>
      <c r="E216" s="247" t="s">
        <v>1</v>
      </c>
      <c r="F216" s="248" t="s">
        <v>189</v>
      </c>
      <c r="G216" s="246"/>
      <c r="H216" s="249">
        <v>35.75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146</v>
      </c>
      <c r="AU216" s="255" t="s">
        <v>89</v>
      </c>
      <c r="AV216" s="14" t="s">
        <v>86</v>
      </c>
      <c r="AW216" s="14" t="s">
        <v>32</v>
      </c>
      <c r="AX216" s="14" t="s">
        <v>77</v>
      </c>
      <c r="AY216" s="255" t="s">
        <v>136</v>
      </c>
    </row>
    <row r="217" s="2" customFormat="1" ht="14.4" customHeight="1">
      <c r="A217" s="37"/>
      <c r="B217" s="38"/>
      <c r="C217" s="217" t="s">
        <v>240</v>
      </c>
      <c r="D217" s="217" t="s">
        <v>138</v>
      </c>
      <c r="E217" s="218" t="s">
        <v>241</v>
      </c>
      <c r="F217" s="219" t="s">
        <v>242</v>
      </c>
      <c r="G217" s="220" t="s">
        <v>182</v>
      </c>
      <c r="H217" s="221">
        <v>120.673</v>
      </c>
      <c r="I217" s="222"/>
      <c r="J217" s="223">
        <f>ROUND(I217*H217,2)</f>
        <v>0</v>
      </c>
      <c r="K217" s="219" t="s">
        <v>142</v>
      </c>
      <c r="L217" s="43"/>
      <c r="M217" s="224" t="s">
        <v>1</v>
      </c>
      <c r="N217" s="225" t="s">
        <v>42</v>
      </c>
      <c r="O217" s="90"/>
      <c r="P217" s="226">
        <f>O217*H217</f>
        <v>0</v>
      </c>
      <c r="Q217" s="226">
        <v>0.00025999999999999998</v>
      </c>
      <c r="R217" s="226">
        <f>Q217*H217</f>
        <v>0.031374979999999997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92</v>
      </c>
      <c r="AT217" s="228" t="s">
        <v>138</v>
      </c>
      <c r="AU217" s="228" t="s">
        <v>89</v>
      </c>
      <c r="AY217" s="16" t="s">
        <v>136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82</v>
      </c>
      <c r="BK217" s="229">
        <f>ROUND(I217*H217,2)</f>
        <v>0</v>
      </c>
      <c r="BL217" s="16" t="s">
        <v>92</v>
      </c>
      <c r="BM217" s="228" t="s">
        <v>243</v>
      </c>
    </row>
    <row r="218" s="2" customFormat="1">
      <c r="A218" s="37"/>
      <c r="B218" s="38"/>
      <c r="C218" s="39"/>
      <c r="D218" s="230" t="s">
        <v>144</v>
      </c>
      <c r="E218" s="39"/>
      <c r="F218" s="231" t="s">
        <v>244</v>
      </c>
      <c r="G218" s="39"/>
      <c r="H218" s="39"/>
      <c r="I218" s="232"/>
      <c r="J218" s="39"/>
      <c r="K218" s="39"/>
      <c r="L218" s="43"/>
      <c r="M218" s="233"/>
      <c r="N218" s="23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144</v>
      </c>
      <c r="AU218" s="16" t="s">
        <v>89</v>
      </c>
    </row>
    <row r="219" s="13" customFormat="1">
      <c r="A219" s="13"/>
      <c r="B219" s="235"/>
      <c r="C219" s="236"/>
      <c r="D219" s="230" t="s">
        <v>146</v>
      </c>
      <c r="E219" s="237" t="s">
        <v>1</v>
      </c>
      <c r="F219" s="238" t="s">
        <v>245</v>
      </c>
      <c r="G219" s="236"/>
      <c r="H219" s="237" t="s">
        <v>1</v>
      </c>
      <c r="I219" s="239"/>
      <c r="J219" s="236"/>
      <c r="K219" s="236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146</v>
      </c>
      <c r="AU219" s="244" t="s">
        <v>89</v>
      </c>
      <c r="AV219" s="13" t="s">
        <v>82</v>
      </c>
      <c r="AW219" s="13" t="s">
        <v>32</v>
      </c>
      <c r="AX219" s="13" t="s">
        <v>77</v>
      </c>
      <c r="AY219" s="244" t="s">
        <v>136</v>
      </c>
    </row>
    <row r="220" s="14" customFormat="1">
      <c r="A220" s="14"/>
      <c r="B220" s="245"/>
      <c r="C220" s="246"/>
      <c r="D220" s="230" t="s">
        <v>146</v>
      </c>
      <c r="E220" s="247" t="s">
        <v>1</v>
      </c>
      <c r="F220" s="248" t="s">
        <v>246</v>
      </c>
      <c r="G220" s="246"/>
      <c r="H220" s="249">
        <v>26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146</v>
      </c>
      <c r="AU220" s="255" t="s">
        <v>89</v>
      </c>
      <c r="AV220" s="14" t="s">
        <v>86</v>
      </c>
      <c r="AW220" s="14" t="s">
        <v>32</v>
      </c>
      <c r="AX220" s="14" t="s">
        <v>77</v>
      </c>
      <c r="AY220" s="255" t="s">
        <v>136</v>
      </c>
    </row>
    <row r="221" s="14" customFormat="1">
      <c r="A221" s="14"/>
      <c r="B221" s="245"/>
      <c r="C221" s="246"/>
      <c r="D221" s="230" t="s">
        <v>146</v>
      </c>
      <c r="E221" s="247" t="s">
        <v>1</v>
      </c>
      <c r="F221" s="248" t="s">
        <v>247</v>
      </c>
      <c r="G221" s="246"/>
      <c r="H221" s="249">
        <v>40.479999999999997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146</v>
      </c>
      <c r="AU221" s="255" t="s">
        <v>89</v>
      </c>
      <c r="AV221" s="14" t="s">
        <v>86</v>
      </c>
      <c r="AW221" s="14" t="s">
        <v>32</v>
      </c>
      <c r="AX221" s="14" t="s">
        <v>77</v>
      </c>
      <c r="AY221" s="255" t="s">
        <v>136</v>
      </c>
    </row>
    <row r="222" s="14" customFormat="1">
      <c r="A222" s="14"/>
      <c r="B222" s="245"/>
      <c r="C222" s="246"/>
      <c r="D222" s="230" t="s">
        <v>146</v>
      </c>
      <c r="E222" s="247" t="s">
        <v>1</v>
      </c>
      <c r="F222" s="248" t="s">
        <v>248</v>
      </c>
      <c r="G222" s="246"/>
      <c r="H222" s="249">
        <v>30.359999999999999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146</v>
      </c>
      <c r="AU222" s="255" t="s">
        <v>89</v>
      </c>
      <c r="AV222" s="14" t="s">
        <v>86</v>
      </c>
      <c r="AW222" s="14" t="s">
        <v>32</v>
      </c>
      <c r="AX222" s="14" t="s">
        <v>77</v>
      </c>
      <c r="AY222" s="255" t="s">
        <v>136</v>
      </c>
    </row>
    <row r="223" s="14" customFormat="1">
      <c r="A223" s="14"/>
      <c r="B223" s="245"/>
      <c r="C223" s="246"/>
      <c r="D223" s="230" t="s">
        <v>146</v>
      </c>
      <c r="E223" s="247" t="s">
        <v>1</v>
      </c>
      <c r="F223" s="248" t="s">
        <v>249</v>
      </c>
      <c r="G223" s="246"/>
      <c r="H223" s="249">
        <v>23.832999999999998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146</v>
      </c>
      <c r="AU223" s="255" t="s">
        <v>89</v>
      </c>
      <c r="AV223" s="14" t="s">
        <v>86</v>
      </c>
      <c r="AW223" s="14" t="s">
        <v>32</v>
      </c>
      <c r="AX223" s="14" t="s">
        <v>77</v>
      </c>
      <c r="AY223" s="255" t="s">
        <v>136</v>
      </c>
    </row>
    <row r="224" s="2" customFormat="1" ht="34.8" customHeight="1">
      <c r="A224" s="37"/>
      <c r="B224" s="38"/>
      <c r="C224" s="217" t="s">
        <v>250</v>
      </c>
      <c r="D224" s="217" t="s">
        <v>138</v>
      </c>
      <c r="E224" s="218" t="s">
        <v>251</v>
      </c>
      <c r="F224" s="219" t="s">
        <v>252</v>
      </c>
      <c r="G224" s="220" t="s">
        <v>182</v>
      </c>
      <c r="H224" s="221">
        <v>120.673</v>
      </c>
      <c r="I224" s="222"/>
      <c r="J224" s="223">
        <f>ROUND(I224*H224,2)</f>
        <v>0</v>
      </c>
      <c r="K224" s="219" t="s">
        <v>142</v>
      </c>
      <c r="L224" s="43"/>
      <c r="M224" s="224" t="s">
        <v>1</v>
      </c>
      <c r="N224" s="225" t="s">
        <v>42</v>
      </c>
      <c r="O224" s="90"/>
      <c r="P224" s="226">
        <f>O224*H224</f>
        <v>0</v>
      </c>
      <c r="Q224" s="226">
        <v>0.0086</v>
      </c>
      <c r="R224" s="226">
        <f>Q224*H224</f>
        <v>1.0377878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92</v>
      </c>
      <c r="AT224" s="228" t="s">
        <v>138</v>
      </c>
      <c r="AU224" s="228" t="s">
        <v>89</v>
      </c>
      <c r="AY224" s="16" t="s">
        <v>136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82</v>
      </c>
      <c r="BK224" s="229">
        <f>ROUND(I224*H224,2)</f>
        <v>0</v>
      </c>
      <c r="BL224" s="16" t="s">
        <v>92</v>
      </c>
      <c r="BM224" s="228" t="s">
        <v>253</v>
      </c>
    </row>
    <row r="225" s="2" customFormat="1">
      <c r="A225" s="37"/>
      <c r="B225" s="38"/>
      <c r="C225" s="39"/>
      <c r="D225" s="230" t="s">
        <v>144</v>
      </c>
      <c r="E225" s="39"/>
      <c r="F225" s="231" t="s">
        <v>254</v>
      </c>
      <c r="G225" s="39"/>
      <c r="H225" s="39"/>
      <c r="I225" s="232"/>
      <c r="J225" s="39"/>
      <c r="K225" s="39"/>
      <c r="L225" s="43"/>
      <c r="M225" s="233"/>
      <c r="N225" s="234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144</v>
      </c>
      <c r="AU225" s="16" t="s">
        <v>89</v>
      </c>
    </row>
    <row r="226" s="13" customFormat="1">
      <c r="A226" s="13"/>
      <c r="B226" s="235"/>
      <c r="C226" s="236"/>
      <c r="D226" s="230" t="s">
        <v>146</v>
      </c>
      <c r="E226" s="237" t="s">
        <v>1</v>
      </c>
      <c r="F226" s="238" t="s">
        <v>255</v>
      </c>
      <c r="G226" s="236"/>
      <c r="H226" s="237" t="s">
        <v>1</v>
      </c>
      <c r="I226" s="239"/>
      <c r="J226" s="236"/>
      <c r="K226" s="236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146</v>
      </c>
      <c r="AU226" s="244" t="s">
        <v>89</v>
      </c>
      <c r="AV226" s="13" t="s">
        <v>82</v>
      </c>
      <c r="AW226" s="13" t="s">
        <v>32</v>
      </c>
      <c r="AX226" s="13" t="s">
        <v>77</v>
      </c>
      <c r="AY226" s="244" t="s">
        <v>136</v>
      </c>
    </row>
    <row r="227" s="14" customFormat="1">
      <c r="A227" s="14"/>
      <c r="B227" s="245"/>
      <c r="C227" s="246"/>
      <c r="D227" s="230" t="s">
        <v>146</v>
      </c>
      <c r="E227" s="247" t="s">
        <v>1</v>
      </c>
      <c r="F227" s="248" t="s">
        <v>246</v>
      </c>
      <c r="G227" s="246"/>
      <c r="H227" s="249">
        <v>26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146</v>
      </c>
      <c r="AU227" s="255" t="s">
        <v>89</v>
      </c>
      <c r="AV227" s="14" t="s">
        <v>86</v>
      </c>
      <c r="AW227" s="14" t="s">
        <v>32</v>
      </c>
      <c r="AX227" s="14" t="s">
        <v>77</v>
      </c>
      <c r="AY227" s="255" t="s">
        <v>136</v>
      </c>
    </row>
    <row r="228" s="14" customFormat="1">
      <c r="A228" s="14"/>
      <c r="B228" s="245"/>
      <c r="C228" s="246"/>
      <c r="D228" s="230" t="s">
        <v>146</v>
      </c>
      <c r="E228" s="247" t="s">
        <v>1</v>
      </c>
      <c r="F228" s="248" t="s">
        <v>247</v>
      </c>
      <c r="G228" s="246"/>
      <c r="H228" s="249">
        <v>40.479999999999997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146</v>
      </c>
      <c r="AU228" s="255" t="s">
        <v>89</v>
      </c>
      <c r="AV228" s="14" t="s">
        <v>86</v>
      </c>
      <c r="AW228" s="14" t="s">
        <v>32</v>
      </c>
      <c r="AX228" s="14" t="s">
        <v>77</v>
      </c>
      <c r="AY228" s="255" t="s">
        <v>136</v>
      </c>
    </row>
    <row r="229" s="14" customFormat="1">
      <c r="A229" s="14"/>
      <c r="B229" s="245"/>
      <c r="C229" s="246"/>
      <c r="D229" s="230" t="s">
        <v>146</v>
      </c>
      <c r="E229" s="247" t="s">
        <v>1</v>
      </c>
      <c r="F229" s="248" t="s">
        <v>248</v>
      </c>
      <c r="G229" s="246"/>
      <c r="H229" s="249">
        <v>30.359999999999999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146</v>
      </c>
      <c r="AU229" s="255" t="s">
        <v>89</v>
      </c>
      <c r="AV229" s="14" t="s">
        <v>86</v>
      </c>
      <c r="AW229" s="14" t="s">
        <v>32</v>
      </c>
      <c r="AX229" s="14" t="s">
        <v>77</v>
      </c>
      <c r="AY229" s="255" t="s">
        <v>136</v>
      </c>
    </row>
    <row r="230" s="14" customFormat="1">
      <c r="A230" s="14"/>
      <c r="B230" s="245"/>
      <c r="C230" s="246"/>
      <c r="D230" s="230" t="s">
        <v>146</v>
      </c>
      <c r="E230" s="247" t="s">
        <v>1</v>
      </c>
      <c r="F230" s="248" t="s">
        <v>249</v>
      </c>
      <c r="G230" s="246"/>
      <c r="H230" s="249">
        <v>23.832999999999998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146</v>
      </c>
      <c r="AU230" s="255" t="s">
        <v>89</v>
      </c>
      <c r="AV230" s="14" t="s">
        <v>86</v>
      </c>
      <c r="AW230" s="14" t="s">
        <v>32</v>
      </c>
      <c r="AX230" s="14" t="s">
        <v>77</v>
      </c>
      <c r="AY230" s="255" t="s">
        <v>136</v>
      </c>
    </row>
    <row r="231" s="2" customFormat="1" ht="22.2" customHeight="1">
      <c r="A231" s="37"/>
      <c r="B231" s="38"/>
      <c r="C231" s="256" t="s">
        <v>8</v>
      </c>
      <c r="D231" s="256" t="s">
        <v>173</v>
      </c>
      <c r="E231" s="257" t="s">
        <v>256</v>
      </c>
      <c r="F231" s="258" t="s">
        <v>257</v>
      </c>
      <c r="G231" s="259" t="s">
        <v>182</v>
      </c>
      <c r="H231" s="260">
        <v>126.70699999999999</v>
      </c>
      <c r="I231" s="261"/>
      <c r="J231" s="262">
        <f>ROUND(I231*H231,2)</f>
        <v>0</v>
      </c>
      <c r="K231" s="258" t="s">
        <v>1</v>
      </c>
      <c r="L231" s="263"/>
      <c r="M231" s="264" t="s">
        <v>1</v>
      </c>
      <c r="N231" s="265" t="s">
        <v>42</v>
      </c>
      <c r="O231" s="90"/>
      <c r="P231" s="226">
        <f>O231*H231</f>
        <v>0</v>
      </c>
      <c r="Q231" s="226">
        <v>0.0066</v>
      </c>
      <c r="R231" s="226">
        <f>Q231*H231</f>
        <v>0.83626619999999996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258</v>
      </c>
      <c r="AT231" s="228" t="s">
        <v>173</v>
      </c>
      <c r="AU231" s="228" t="s">
        <v>89</v>
      </c>
      <c r="AY231" s="16" t="s">
        <v>136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82</v>
      </c>
      <c r="BK231" s="229">
        <f>ROUND(I231*H231,2)</f>
        <v>0</v>
      </c>
      <c r="BL231" s="16" t="s">
        <v>259</v>
      </c>
      <c r="BM231" s="228" t="s">
        <v>260</v>
      </c>
    </row>
    <row r="232" s="2" customFormat="1">
      <c r="A232" s="37"/>
      <c r="B232" s="38"/>
      <c r="C232" s="39"/>
      <c r="D232" s="230" t="s">
        <v>144</v>
      </c>
      <c r="E232" s="39"/>
      <c r="F232" s="231" t="s">
        <v>257</v>
      </c>
      <c r="G232" s="39"/>
      <c r="H232" s="39"/>
      <c r="I232" s="232"/>
      <c r="J232" s="39"/>
      <c r="K232" s="39"/>
      <c r="L232" s="43"/>
      <c r="M232" s="233"/>
      <c r="N232" s="23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144</v>
      </c>
      <c r="AU232" s="16" t="s">
        <v>89</v>
      </c>
    </row>
    <row r="233" s="14" customFormat="1">
      <c r="A233" s="14"/>
      <c r="B233" s="245"/>
      <c r="C233" s="246"/>
      <c r="D233" s="230" t="s">
        <v>146</v>
      </c>
      <c r="E233" s="246"/>
      <c r="F233" s="248" t="s">
        <v>261</v>
      </c>
      <c r="G233" s="246"/>
      <c r="H233" s="249">
        <v>126.70699999999999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146</v>
      </c>
      <c r="AU233" s="255" t="s">
        <v>89</v>
      </c>
      <c r="AV233" s="14" t="s">
        <v>86</v>
      </c>
      <c r="AW233" s="14" t="s">
        <v>4</v>
      </c>
      <c r="AX233" s="14" t="s">
        <v>82</v>
      </c>
      <c r="AY233" s="255" t="s">
        <v>136</v>
      </c>
    </row>
    <row r="234" s="2" customFormat="1" ht="22.2" customHeight="1">
      <c r="A234" s="37"/>
      <c r="B234" s="38"/>
      <c r="C234" s="217" t="s">
        <v>262</v>
      </c>
      <c r="D234" s="217" t="s">
        <v>138</v>
      </c>
      <c r="E234" s="218" t="s">
        <v>263</v>
      </c>
      <c r="F234" s="219" t="s">
        <v>264</v>
      </c>
      <c r="G234" s="220" t="s">
        <v>182</v>
      </c>
      <c r="H234" s="221">
        <v>120.673</v>
      </c>
      <c r="I234" s="222"/>
      <c r="J234" s="223">
        <f>ROUND(I234*H234,2)</f>
        <v>0</v>
      </c>
      <c r="K234" s="219" t="s">
        <v>142</v>
      </c>
      <c r="L234" s="43"/>
      <c r="M234" s="224" t="s">
        <v>1</v>
      </c>
      <c r="N234" s="225" t="s">
        <v>42</v>
      </c>
      <c r="O234" s="90"/>
      <c r="P234" s="226">
        <f>O234*H234</f>
        <v>0</v>
      </c>
      <c r="Q234" s="226">
        <v>0.0037799999999999999</v>
      </c>
      <c r="R234" s="226">
        <f>Q234*H234</f>
        <v>0.45614394000000003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92</v>
      </c>
      <c r="AT234" s="228" t="s">
        <v>138</v>
      </c>
      <c r="AU234" s="228" t="s">
        <v>89</v>
      </c>
      <c r="AY234" s="16" t="s">
        <v>136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82</v>
      </c>
      <c r="BK234" s="229">
        <f>ROUND(I234*H234,2)</f>
        <v>0</v>
      </c>
      <c r="BL234" s="16" t="s">
        <v>92</v>
      </c>
      <c r="BM234" s="228" t="s">
        <v>265</v>
      </c>
    </row>
    <row r="235" s="2" customFormat="1">
      <c r="A235" s="37"/>
      <c r="B235" s="38"/>
      <c r="C235" s="39"/>
      <c r="D235" s="230" t="s">
        <v>144</v>
      </c>
      <c r="E235" s="39"/>
      <c r="F235" s="231" t="s">
        <v>266</v>
      </c>
      <c r="G235" s="39"/>
      <c r="H235" s="39"/>
      <c r="I235" s="232"/>
      <c r="J235" s="39"/>
      <c r="K235" s="39"/>
      <c r="L235" s="43"/>
      <c r="M235" s="233"/>
      <c r="N235" s="23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144</v>
      </c>
      <c r="AU235" s="16" t="s">
        <v>89</v>
      </c>
    </row>
    <row r="236" s="13" customFormat="1">
      <c r="A236" s="13"/>
      <c r="B236" s="235"/>
      <c r="C236" s="236"/>
      <c r="D236" s="230" t="s">
        <v>146</v>
      </c>
      <c r="E236" s="237" t="s">
        <v>1</v>
      </c>
      <c r="F236" s="238" t="s">
        <v>267</v>
      </c>
      <c r="G236" s="236"/>
      <c r="H236" s="237" t="s">
        <v>1</v>
      </c>
      <c r="I236" s="239"/>
      <c r="J236" s="236"/>
      <c r="K236" s="236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146</v>
      </c>
      <c r="AU236" s="244" t="s">
        <v>89</v>
      </c>
      <c r="AV236" s="13" t="s">
        <v>82</v>
      </c>
      <c r="AW236" s="13" t="s">
        <v>32</v>
      </c>
      <c r="AX236" s="13" t="s">
        <v>77</v>
      </c>
      <c r="AY236" s="244" t="s">
        <v>136</v>
      </c>
    </row>
    <row r="237" s="14" customFormat="1">
      <c r="A237" s="14"/>
      <c r="B237" s="245"/>
      <c r="C237" s="246"/>
      <c r="D237" s="230" t="s">
        <v>146</v>
      </c>
      <c r="E237" s="247" t="s">
        <v>1</v>
      </c>
      <c r="F237" s="248" t="s">
        <v>268</v>
      </c>
      <c r="G237" s="246"/>
      <c r="H237" s="249">
        <v>120.673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146</v>
      </c>
      <c r="AU237" s="255" t="s">
        <v>89</v>
      </c>
      <c r="AV237" s="14" t="s">
        <v>86</v>
      </c>
      <c r="AW237" s="14" t="s">
        <v>32</v>
      </c>
      <c r="AX237" s="14" t="s">
        <v>77</v>
      </c>
      <c r="AY237" s="255" t="s">
        <v>136</v>
      </c>
    </row>
    <row r="238" s="2" customFormat="1" ht="22.2" customHeight="1">
      <c r="A238" s="37"/>
      <c r="B238" s="38"/>
      <c r="C238" s="217" t="s">
        <v>269</v>
      </c>
      <c r="D238" s="217" t="s">
        <v>138</v>
      </c>
      <c r="E238" s="218" t="s">
        <v>270</v>
      </c>
      <c r="F238" s="219" t="s">
        <v>271</v>
      </c>
      <c r="G238" s="220" t="s">
        <v>272</v>
      </c>
      <c r="H238" s="221">
        <v>483</v>
      </c>
      <c r="I238" s="222"/>
      <c r="J238" s="223">
        <f>ROUND(I238*H238,2)</f>
        <v>0</v>
      </c>
      <c r="K238" s="219" t="s">
        <v>142</v>
      </c>
      <c r="L238" s="43"/>
      <c r="M238" s="224" t="s">
        <v>1</v>
      </c>
      <c r="N238" s="225" t="s">
        <v>42</v>
      </c>
      <c r="O238" s="90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92</v>
      </c>
      <c r="AT238" s="228" t="s">
        <v>138</v>
      </c>
      <c r="AU238" s="228" t="s">
        <v>89</v>
      </c>
      <c r="AY238" s="16" t="s">
        <v>136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82</v>
      </c>
      <c r="BK238" s="229">
        <f>ROUND(I238*H238,2)</f>
        <v>0</v>
      </c>
      <c r="BL238" s="16" t="s">
        <v>92</v>
      </c>
      <c r="BM238" s="228" t="s">
        <v>273</v>
      </c>
    </row>
    <row r="239" s="2" customFormat="1">
      <c r="A239" s="37"/>
      <c r="B239" s="38"/>
      <c r="C239" s="39"/>
      <c r="D239" s="230" t="s">
        <v>144</v>
      </c>
      <c r="E239" s="39"/>
      <c r="F239" s="231" t="s">
        <v>274</v>
      </c>
      <c r="G239" s="39"/>
      <c r="H239" s="39"/>
      <c r="I239" s="232"/>
      <c r="J239" s="39"/>
      <c r="K239" s="39"/>
      <c r="L239" s="43"/>
      <c r="M239" s="233"/>
      <c r="N239" s="234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144</v>
      </c>
      <c r="AU239" s="16" t="s">
        <v>89</v>
      </c>
    </row>
    <row r="240" s="13" customFormat="1">
      <c r="A240" s="13"/>
      <c r="B240" s="235"/>
      <c r="C240" s="236"/>
      <c r="D240" s="230" t="s">
        <v>146</v>
      </c>
      <c r="E240" s="237" t="s">
        <v>1</v>
      </c>
      <c r="F240" s="238" t="s">
        <v>275</v>
      </c>
      <c r="G240" s="236"/>
      <c r="H240" s="237" t="s">
        <v>1</v>
      </c>
      <c r="I240" s="239"/>
      <c r="J240" s="236"/>
      <c r="K240" s="236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146</v>
      </c>
      <c r="AU240" s="244" t="s">
        <v>89</v>
      </c>
      <c r="AV240" s="13" t="s">
        <v>82</v>
      </c>
      <c r="AW240" s="13" t="s">
        <v>32</v>
      </c>
      <c r="AX240" s="13" t="s">
        <v>77</v>
      </c>
      <c r="AY240" s="244" t="s">
        <v>136</v>
      </c>
    </row>
    <row r="241" s="14" customFormat="1">
      <c r="A241" s="14"/>
      <c r="B241" s="245"/>
      <c r="C241" s="246"/>
      <c r="D241" s="230" t="s">
        <v>146</v>
      </c>
      <c r="E241" s="247" t="s">
        <v>1</v>
      </c>
      <c r="F241" s="248" t="s">
        <v>276</v>
      </c>
      <c r="G241" s="246"/>
      <c r="H241" s="249">
        <v>483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146</v>
      </c>
      <c r="AU241" s="255" t="s">
        <v>89</v>
      </c>
      <c r="AV241" s="14" t="s">
        <v>86</v>
      </c>
      <c r="AW241" s="14" t="s">
        <v>32</v>
      </c>
      <c r="AX241" s="14" t="s">
        <v>77</v>
      </c>
      <c r="AY241" s="255" t="s">
        <v>136</v>
      </c>
    </row>
    <row r="242" s="2" customFormat="1" ht="22.2" customHeight="1">
      <c r="A242" s="37"/>
      <c r="B242" s="38"/>
      <c r="C242" s="256" t="s">
        <v>277</v>
      </c>
      <c r="D242" s="256" t="s">
        <v>173</v>
      </c>
      <c r="E242" s="257" t="s">
        <v>278</v>
      </c>
      <c r="F242" s="258" t="s">
        <v>279</v>
      </c>
      <c r="G242" s="259" t="s">
        <v>272</v>
      </c>
      <c r="H242" s="260">
        <v>483</v>
      </c>
      <c r="I242" s="261"/>
      <c r="J242" s="262">
        <f>ROUND(I242*H242,2)</f>
        <v>0</v>
      </c>
      <c r="K242" s="258" t="s">
        <v>142</v>
      </c>
      <c r="L242" s="263"/>
      <c r="M242" s="264" t="s">
        <v>1</v>
      </c>
      <c r="N242" s="265" t="s">
        <v>42</v>
      </c>
      <c r="O242" s="90"/>
      <c r="P242" s="226">
        <f>O242*H242</f>
        <v>0</v>
      </c>
      <c r="Q242" s="226">
        <v>4.0000000000000003E-05</v>
      </c>
      <c r="R242" s="226">
        <f>Q242*H242</f>
        <v>0.01932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176</v>
      </c>
      <c r="AT242" s="228" t="s">
        <v>173</v>
      </c>
      <c r="AU242" s="228" t="s">
        <v>89</v>
      </c>
      <c r="AY242" s="16" t="s">
        <v>136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82</v>
      </c>
      <c r="BK242" s="229">
        <f>ROUND(I242*H242,2)</f>
        <v>0</v>
      </c>
      <c r="BL242" s="16" t="s">
        <v>92</v>
      </c>
      <c r="BM242" s="228" t="s">
        <v>280</v>
      </c>
    </row>
    <row r="243" s="2" customFormat="1">
      <c r="A243" s="37"/>
      <c r="B243" s="38"/>
      <c r="C243" s="39"/>
      <c r="D243" s="230" t="s">
        <v>144</v>
      </c>
      <c r="E243" s="39"/>
      <c r="F243" s="231" t="s">
        <v>279</v>
      </c>
      <c r="G243" s="39"/>
      <c r="H243" s="39"/>
      <c r="I243" s="232"/>
      <c r="J243" s="39"/>
      <c r="K243" s="39"/>
      <c r="L243" s="43"/>
      <c r="M243" s="233"/>
      <c r="N243" s="234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144</v>
      </c>
      <c r="AU243" s="16" t="s">
        <v>89</v>
      </c>
    </row>
    <row r="244" s="2" customFormat="1" ht="30" customHeight="1">
      <c r="A244" s="37"/>
      <c r="B244" s="38"/>
      <c r="C244" s="217" t="s">
        <v>259</v>
      </c>
      <c r="D244" s="217" t="s">
        <v>138</v>
      </c>
      <c r="E244" s="218" t="s">
        <v>281</v>
      </c>
      <c r="F244" s="219" t="s">
        <v>282</v>
      </c>
      <c r="G244" s="220" t="s">
        <v>182</v>
      </c>
      <c r="H244" s="221">
        <v>91.299999999999997</v>
      </c>
      <c r="I244" s="222"/>
      <c r="J244" s="223">
        <f>ROUND(I244*H244,2)</f>
        <v>0</v>
      </c>
      <c r="K244" s="219" t="s">
        <v>1</v>
      </c>
      <c r="L244" s="43"/>
      <c r="M244" s="224" t="s">
        <v>1</v>
      </c>
      <c r="N244" s="225" t="s">
        <v>42</v>
      </c>
      <c r="O244" s="90"/>
      <c r="P244" s="226">
        <f>O244*H244</f>
        <v>0</v>
      </c>
      <c r="Q244" s="226">
        <v>0.0067200000000000003</v>
      </c>
      <c r="R244" s="226">
        <f>Q244*H244</f>
        <v>0.61353599999999997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92</v>
      </c>
      <c r="AT244" s="228" t="s">
        <v>138</v>
      </c>
      <c r="AU244" s="228" t="s">
        <v>89</v>
      </c>
      <c r="AY244" s="16" t="s">
        <v>136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82</v>
      </c>
      <c r="BK244" s="229">
        <f>ROUND(I244*H244,2)</f>
        <v>0</v>
      </c>
      <c r="BL244" s="16" t="s">
        <v>92</v>
      </c>
      <c r="BM244" s="228" t="s">
        <v>283</v>
      </c>
    </row>
    <row r="245" s="2" customFormat="1">
      <c r="A245" s="37"/>
      <c r="B245" s="38"/>
      <c r="C245" s="39"/>
      <c r="D245" s="230" t="s">
        <v>144</v>
      </c>
      <c r="E245" s="39"/>
      <c r="F245" s="231" t="s">
        <v>282</v>
      </c>
      <c r="G245" s="39"/>
      <c r="H245" s="39"/>
      <c r="I245" s="232"/>
      <c r="J245" s="39"/>
      <c r="K245" s="39"/>
      <c r="L245" s="43"/>
      <c r="M245" s="233"/>
      <c r="N245" s="23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144</v>
      </c>
      <c r="AU245" s="16" t="s">
        <v>89</v>
      </c>
    </row>
    <row r="246" s="13" customFormat="1">
      <c r="A246" s="13"/>
      <c r="B246" s="235"/>
      <c r="C246" s="236"/>
      <c r="D246" s="230" t="s">
        <v>146</v>
      </c>
      <c r="E246" s="237" t="s">
        <v>1</v>
      </c>
      <c r="F246" s="238" t="s">
        <v>284</v>
      </c>
      <c r="G246" s="236"/>
      <c r="H246" s="237" t="s">
        <v>1</v>
      </c>
      <c r="I246" s="239"/>
      <c r="J246" s="236"/>
      <c r="K246" s="236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146</v>
      </c>
      <c r="AU246" s="244" t="s">
        <v>89</v>
      </c>
      <c r="AV246" s="13" t="s">
        <v>82</v>
      </c>
      <c r="AW246" s="13" t="s">
        <v>32</v>
      </c>
      <c r="AX246" s="13" t="s">
        <v>77</v>
      </c>
      <c r="AY246" s="244" t="s">
        <v>136</v>
      </c>
    </row>
    <row r="247" s="14" customFormat="1">
      <c r="A247" s="14"/>
      <c r="B247" s="245"/>
      <c r="C247" s="246"/>
      <c r="D247" s="230" t="s">
        <v>146</v>
      </c>
      <c r="E247" s="247" t="s">
        <v>1</v>
      </c>
      <c r="F247" s="248" t="s">
        <v>285</v>
      </c>
      <c r="G247" s="246"/>
      <c r="H247" s="249">
        <v>12.1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146</v>
      </c>
      <c r="AU247" s="255" t="s">
        <v>89</v>
      </c>
      <c r="AV247" s="14" t="s">
        <v>86</v>
      </c>
      <c r="AW247" s="14" t="s">
        <v>32</v>
      </c>
      <c r="AX247" s="14" t="s">
        <v>77</v>
      </c>
      <c r="AY247" s="255" t="s">
        <v>136</v>
      </c>
    </row>
    <row r="248" s="14" customFormat="1">
      <c r="A248" s="14"/>
      <c r="B248" s="245"/>
      <c r="C248" s="246"/>
      <c r="D248" s="230" t="s">
        <v>146</v>
      </c>
      <c r="E248" s="247" t="s">
        <v>1</v>
      </c>
      <c r="F248" s="248" t="s">
        <v>286</v>
      </c>
      <c r="G248" s="246"/>
      <c r="H248" s="249">
        <v>33.549999999999997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146</v>
      </c>
      <c r="AU248" s="255" t="s">
        <v>89</v>
      </c>
      <c r="AV248" s="14" t="s">
        <v>86</v>
      </c>
      <c r="AW248" s="14" t="s">
        <v>32</v>
      </c>
      <c r="AX248" s="14" t="s">
        <v>77</v>
      </c>
      <c r="AY248" s="255" t="s">
        <v>136</v>
      </c>
    </row>
    <row r="249" s="14" customFormat="1">
      <c r="A249" s="14"/>
      <c r="B249" s="245"/>
      <c r="C249" s="246"/>
      <c r="D249" s="230" t="s">
        <v>146</v>
      </c>
      <c r="E249" s="247" t="s">
        <v>1</v>
      </c>
      <c r="F249" s="248" t="s">
        <v>287</v>
      </c>
      <c r="G249" s="246"/>
      <c r="H249" s="249">
        <v>33.549999999999997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146</v>
      </c>
      <c r="AU249" s="255" t="s">
        <v>89</v>
      </c>
      <c r="AV249" s="14" t="s">
        <v>86</v>
      </c>
      <c r="AW249" s="14" t="s">
        <v>32</v>
      </c>
      <c r="AX249" s="14" t="s">
        <v>77</v>
      </c>
      <c r="AY249" s="255" t="s">
        <v>136</v>
      </c>
    </row>
    <row r="250" s="14" customFormat="1">
      <c r="A250" s="14"/>
      <c r="B250" s="245"/>
      <c r="C250" s="246"/>
      <c r="D250" s="230" t="s">
        <v>146</v>
      </c>
      <c r="E250" s="247" t="s">
        <v>1</v>
      </c>
      <c r="F250" s="248" t="s">
        <v>288</v>
      </c>
      <c r="G250" s="246"/>
      <c r="H250" s="249">
        <v>12.1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146</v>
      </c>
      <c r="AU250" s="255" t="s">
        <v>89</v>
      </c>
      <c r="AV250" s="14" t="s">
        <v>86</v>
      </c>
      <c r="AW250" s="14" t="s">
        <v>32</v>
      </c>
      <c r="AX250" s="14" t="s">
        <v>77</v>
      </c>
      <c r="AY250" s="255" t="s">
        <v>136</v>
      </c>
    </row>
    <row r="251" s="2" customFormat="1" ht="22.2" customHeight="1">
      <c r="A251" s="37"/>
      <c r="B251" s="38"/>
      <c r="C251" s="217" t="s">
        <v>289</v>
      </c>
      <c r="D251" s="217" t="s">
        <v>138</v>
      </c>
      <c r="E251" s="218" t="s">
        <v>290</v>
      </c>
      <c r="F251" s="219" t="s">
        <v>291</v>
      </c>
      <c r="G251" s="220" t="s">
        <v>182</v>
      </c>
      <c r="H251" s="221">
        <v>379.39800000000002</v>
      </c>
      <c r="I251" s="222"/>
      <c r="J251" s="223">
        <f>ROUND(I251*H251,2)</f>
        <v>0</v>
      </c>
      <c r="K251" s="219" t="s">
        <v>1</v>
      </c>
      <c r="L251" s="43"/>
      <c r="M251" s="224" t="s">
        <v>1</v>
      </c>
      <c r="N251" s="225" t="s">
        <v>42</v>
      </c>
      <c r="O251" s="90"/>
      <c r="P251" s="226">
        <f>O251*H251</f>
        <v>0</v>
      </c>
      <c r="Q251" s="226">
        <v>0.0057499999999999999</v>
      </c>
      <c r="R251" s="226">
        <f>Q251*H251</f>
        <v>2.1815385000000003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92</v>
      </c>
      <c r="AT251" s="228" t="s">
        <v>138</v>
      </c>
      <c r="AU251" s="228" t="s">
        <v>89</v>
      </c>
      <c r="AY251" s="16" t="s">
        <v>136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82</v>
      </c>
      <c r="BK251" s="229">
        <f>ROUND(I251*H251,2)</f>
        <v>0</v>
      </c>
      <c r="BL251" s="16" t="s">
        <v>92</v>
      </c>
      <c r="BM251" s="228" t="s">
        <v>292</v>
      </c>
    </row>
    <row r="252" s="2" customFormat="1">
      <c r="A252" s="37"/>
      <c r="B252" s="38"/>
      <c r="C252" s="39"/>
      <c r="D252" s="230" t="s">
        <v>144</v>
      </c>
      <c r="E252" s="39"/>
      <c r="F252" s="231" t="s">
        <v>291</v>
      </c>
      <c r="G252" s="39"/>
      <c r="H252" s="39"/>
      <c r="I252" s="232"/>
      <c r="J252" s="39"/>
      <c r="K252" s="39"/>
      <c r="L252" s="43"/>
      <c r="M252" s="233"/>
      <c r="N252" s="234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144</v>
      </c>
      <c r="AU252" s="16" t="s">
        <v>89</v>
      </c>
    </row>
    <row r="253" s="13" customFormat="1">
      <c r="A253" s="13"/>
      <c r="B253" s="235"/>
      <c r="C253" s="236"/>
      <c r="D253" s="230" t="s">
        <v>146</v>
      </c>
      <c r="E253" s="237" t="s">
        <v>1</v>
      </c>
      <c r="F253" s="238" t="s">
        <v>293</v>
      </c>
      <c r="G253" s="236"/>
      <c r="H253" s="237" t="s">
        <v>1</v>
      </c>
      <c r="I253" s="239"/>
      <c r="J253" s="236"/>
      <c r="K253" s="236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146</v>
      </c>
      <c r="AU253" s="244" t="s">
        <v>89</v>
      </c>
      <c r="AV253" s="13" t="s">
        <v>82</v>
      </c>
      <c r="AW253" s="13" t="s">
        <v>32</v>
      </c>
      <c r="AX253" s="13" t="s">
        <v>77</v>
      </c>
      <c r="AY253" s="244" t="s">
        <v>136</v>
      </c>
    </row>
    <row r="254" s="14" customFormat="1">
      <c r="A254" s="14"/>
      <c r="B254" s="245"/>
      <c r="C254" s="246"/>
      <c r="D254" s="230" t="s">
        <v>146</v>
      </c>
      <c r="E254" s="247" t="s">
        <v>1</v>
      </c>
      <c r="F254" s="248" t="s">
        <v>294</v>
      </c>
      <c r="G254" s="246"/>
      <c r="H254" s="249">
        <v>18.149999999999999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146</v>
      </c>
      <c r="AU254" s="255" t="s">
        <v>89</v>
      </c>
      <c r="AV254" s="14" t="s">
        <v>86</v>
      </c>
      <c r="AW254" s="14" t="s">
        <v>32</v>
      </c>
      <c r="AX254" s="14" t="s">
        <v>77</v>
      </c>
      <c r="AY254" s="255" t="s">
        <v>136</v>
      </c>
    </row>
    <row r="255" s="14" customFormat="1">
      <c r="A255" s="14"/>
      <c r="B255" s="245"/>
      <c r="C255" s="246"/>
      <c r="D255" s="230" t="s">
        <v>146</v>
      </c>
      <c r="E255" s="247" t="s">
        <v>1</v>
      </c>
      <c r="F255" s="248" t="s">
        <v>295</v>
      </c>
      <c r="G255" s="246"/>
      <c r="H255" s="249">
        <v>97.099999999999994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146</v>
      </c>
      <c r="AU255" s="255" t="s">
        <v>89</v>
      </c>
      <c r="AV255" s="14" t="s">
        <v>86</v>
      </c>
      <c r="AW255" s="14" t="s">
        <v>32</v>
      </c>
      <c r="AX255" s="14" t="s">
        <v>77</v>
      </c>
      <c r="AY255" s="255" t="s">
        <v>136</v>
      </c>
    </row>
    <row r="256" s="13" customFormat="1">
      <c r="A256" s="13"/>
      <c r="B256" s="235"/>
      <c r="C256" s="236"/>
      <c r="D256" s="230" t="s">
        <v>146</v>
      </c>
      <c r="E256" s="237" t="s">
        <v>1</v>
      </c>
      <c r="F256" s="238" t="s">
        <v>296</v>
      </c>
      <c r="G256" s="236"/>
      <c r="H256" s="237" t="s">
        <v>1</v>
      </c>
      <c r="I256" s="239"/>
      <c r="J256" s="236"/>
      <c r="K256" s="236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146</v>
      </c>
      <c r="AU256" s="244" t="s">
        <v>89</v>
      </c>
      <c r="AV256" s="13" t="s">
        <v>82</v>
      </c>
      <c r="AW256" s="13" t="s">
        <v>32</v>
      </c>
      <c r="AX256" s="13" t="s">
        <v>77</v>
      </c>
      <c r="AY256" s="244" t="s">
        <v>136</v>
      </c>
    </row>
    <row r="257" s="14" customFormat="1">
      <c r="A257" s="14"/>
      <c r="B257" s="245"/>
      <c r="C257" s="246"/>
      <c r="D257" s="230" t="s">
        <v>146</v>
      </c>
      <c r="E257" s="247" t="s">
        <v>1</v>
      </c>
      <c r="F257" s="248" t="s">
        <v>297</v>
      </c>
      <c r="G257" s="246"/>
      <c r="H257" s="249">
        <v>152.90000000000001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146</v>
      </c>
      <c r="AU257" s="255" t="s">
        <v>89</v>
      </c>
      <c r="AV257" s="14" t="s">
        <v>86</v>
      </c>
      <c r="AW257" s="14" t="s">
        <v>32</v>
      </c>
      <c r="AX257" s="14" t="s">
        <v>77</v>
      </c>
      <c r="AY257" s="255" t="s">
        <v>136</v>
      </c>
    </row>
    <row r="258" s="13" customFormat="1">
      <c r="A258" s="13"/>
      <c r="B258" s="235"/>
      <c r="C258" s="236"/>
      <c r="D258" s="230" t="s">
        <v>146</v>
      </c>
      <c r="E258" s="237" t="s">
        <v>1</v>
      </c>
      <c r="F258" s="238" t="s">
        <v>217</v>
      </c>
      <c r="G258" s="236"/>
      <c r="H258" s="237" t="s">
        <v>1</v>
      </c>
      <c r="I258" s="239"/>
      <c r="J258" s="236"/>
      <c r="K258" s="236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146</v>
      </c>
      <c r="AU258" s="244" t="s">
        <v>89</v>
      </c>
      <c r="AV258" s="13" t="s">
        <v>82</v>
      </c>
      <c r="AW258" s="13" t="s">
        <v>32</v>
      </c>
      <c r="AX258" s="13" t="s">
        <v>77</v>
      </c>
      <c r="AY258" s="244" t="s">
        <v>136</v>
      </c>
    </row>
    <row r="259" s="14" customFormat="1">
      <c r="A259" s="14"/>
      <c r="B259" s="245"/>
      <c r="C259" s="246"/>
      <c r="D259" s="230" t="s">
        <v>146</v>
      </c>
      <c r="E259" s="247" t="s">
        <v>1</v>
      </c>
      <c r="F259" s="248" t="s">
        <v>298</v>
      </c>
      <c r="G259" s="246"/>
      <c r="H259" s="249">
        <v>33.600000000000001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146</v>
      </c>
      <c r="AU259" s="255" t="s">
        <v>89</v>
      </c>
      <c r="AV259" s="14" t="s">
        <v>86</v>
      </c>
      <c r="AW259" s="14" t="s">
        <v>32</v>
      </c>
      <c r="AX259" s="14" t="s">
        <v>77</v>
      </c>
      <c r="AY259" s="255" t="s">
        <v>136</v>
      </c>
    </row>
    <row r="260" s="13" customFormat="1">
      <c r="A260" s="13"/>
      <c r="B260" s="235"/>
      <c r="C260" s="236"/>
      <c r="D260" s="230" t="s">
        <v>146</v>
      </c>
      <c r="E260" s="237" t="s">
        <v>1</v>
      </c>
      <c r="F260" s="238" t="s">
        <v>299</v>
      </c>
      <c r="G260" s="236"/>
      <c r="H260" s="237" t="s">
        <v>1</v>
      </c>
      <c r="I260" s="239"/>
      <c r="J260" s="236"/>
      <c r="K260" s="236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146</v>
      </c>
      <c r="AU260" s="244" t="s">
        <v>89</v>
      </c>
      <c r="AV260" s="13" t="s">
        <v>82</v>
      </c>
      <c r="AW260" s="13" t="s">
        <v>32</v>
      </c>
      <c r="AX260" s="13" t="s">
        <v>77</v>
      </c>
      <c r="AY260" s="244" t="s">
        <v>136</v>
      </c>
    </row>
    <row r="261" s="13" customFormat="1">
      <c r="A261" s="13"/>
      <c r="B261" s="235"/>
      <c r="C261" s="236"/>
      <c r="D261" s="230" t="s">
        <v>146</v>
      </c>
      <c r="E261" s="237" t="s">
        <v>1</v>
      </c>
      <c r="F261" s="238" t="s">
        <v>300</v>
      </c>
      <c r="G261" s="236"/>
      <c r="H261" s="237" t="s">
        <v>1</v>
      </c>
      <c r="I261" s="239"/>
      <c r="J261" s="236"/>
      <c r="K261" s="236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146</v>
      </c>
      <c r="AU261" s="244" t="s">
        <v>89</v>
      </c>
      <c r="AV261" s="13" t="s">
        <v>82</v>
      </c>
      <c r="AW261" s="13" t="s">
        <v>32</v>
      </c>
      <c r="AX261" s="13" t="s">
        <v>77</v>
      </c>
      <c r="AY261" s="244" t="s">
        <v>136</v>
      </c>
    </row>
    <row r="262" s="14" customFormat="1">
      <c r="A262" s="14"/>
      <c r="B262" s="245"/>
      <c r="C262" s="246"/>
      <c r="D262" s="230" t="s">
        <v>146</v>
      </c>
      <c r="E262" s="247" t="s">
        <v>1</v>
      </c>
      <c r="F262" s="248" t="s">
        <v>301</v>
      </c>
      <c r="G262" s="246"/>
      <c r="H262" s="249">
        <v>8.6799999999999997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146</v>
      </c>
      <c r="AU262" s="255" t="s">
        <v>89</v>
      </c>
      <c r="AV262" s="14" t="s">
        <v>86</v>
      </c>
      <c r="AW262" s="14" t="s">
        <v>32</v>
      </c>
      <c r="AX262" s="14" t="s">
        <v>77</v>
      </c>
      <c r="AY262" s="255" t="s">
        <v>136</v>
      </c>
    </row>
    <row r="263" s="13" customFormat="1">
      <c r="A263" s="13"/>
      <c r="B263" s="235"/>
      <c r="C263" s="236"/>
      <c r="D263" s="230" t="s">
        <v>146</v>
      </c>
      <c r="E263" s="237" t="s">
        <v>1</v>
      </c>
      <c r="F263" s="238" t="s">
        <v>202</v>
      </c>
      <c r="G263" s="236"/>
      <c r="H263" s="237" t="s">
        <v>1</v>
      </c>
      <c r="I263" s="239"/>
      <c r="J263" s="236"/>
      <c r="K263" s="236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146</v>
      </c>
      <c r="AU263" s="244" t="s">
        <v>89</v>
      </c>
      <c r="AV263" s="13" t="s">
        <v>82</v>
      </c>
      <c r="AW263" s="13" t="s">
        <v>32</v>
      </c>
      <c r="AX263" s="13" t="s">
        <v>77</v>
      </c>
      <c r="AY263" s="244" t="s">
        <v>136</v>
      </c>
    </row>
    <row r="264" s="14" customFormat="1">
      <c r="A264" s="14"/>
      <c r="B264" s="245"/>
      <c r="C264" s="246"/>
      <c r="D264" s="230" t="s">
        <v>146</v>
      </c>
      <c r="E264" s="247" t="s">
        <v>1</v>
      </c>
      <c r="F264" s="248" t="s">
        <v>302</v>
      </c>
      <c r="G264" s="246"/>
      <c r="H264" s="249">
        <v>12.448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146</v>
      </c>
      <c r="AU264" s="255" t="s">
        <v>89</v>
      </c>
      <c r="AV264" s="14" t="s">
        <v>86</v>
      </c>
      <c r="AW264" s="14" t="s">
        <v>32</v>
      </c>
      <c r="AX264" s="14" t="s">
        <v>77</v>
      </c>
      <c r="AY264" s="255" t="s">
        <v>136</v>
      </c>
    </row>
    <row r="265" s="13" customFormat="1">
      <c r="A265" s="13"/>
      <c r="B265" s="235"/>
      <c r="C265" s="236"/>
      <c r="D265" s="230" t="s">
        <v>146</v>
      </c>
      <c r="E265" s="237" t="s">
        <v>1</v>
      </c>
      <c r="F265" s="238" t="s">
        <v>296</v>
      </c>
      <c r="G265" s="236"/>
      <c r="H265" s="237" t="s">
        <v>1</v>
      </c>
      <c r="I265" s="239"/>
      <c r="J265" s="236"/>
      <c r="K265" s="236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146</v>
      </c>
      <c r="AU265" s="244" t="s">
        <v>89</v>
      </c>
      <c r="AV265" s="13" t="s">
        <v>82</v>
      </c>
      <c r="AW265" s="13" t="s">
        <v>32</v>
      </c>
      <c r="AX265" s="13" t="s">
        <v>77</v>
      </c>
      <c r="AY265" s="244" t="s">
        <v>136</v>
      </c>
    </row>
    <row r="266" s="14" customFormat="1">
      <c r="A266" s="14"/>
      <c r="B266" s="245"/>
      <c r="C266" s="246"/>
      <c r="D266" s="230" t="s">
        <v>146</v>
      </c>
      <c r="E266" s="247" t="s">
        <v>1</v>
      </c>
      <c r="F266" s="248" t="s">
        <v>303</v>
      </c>
      <c r="G266" s="246"/>
      <c r="H266" s="249">
        <v>17.904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146</v>
      </c>
      <c r="AU266" s="255" t="s">
        <v>89</v>
      </c>
      <c r="AV266" s="14" t="s">
        <v>86</v>
      </c>
      <c r="AW266" s="14" t="s">
        <v>32</v>
      </c>
      <c r="AX266" s="14" t="s">
        <v>77</v>
      </c>
      <c r="AY266" s="255" t="s">
        <v>136</v>
      </c>
    </row>
    <row r="267" s="13" customFormat="1">
      <c r="A267" s="13"/>
      <c r="B267" s="235"/>
      <c r="C267" s="236"/>
      <c r="D267" s="230" t="s">
        <v>146</v>
      </c>
      <c r="E267" s="237" t="s">
        <v>1</v>
      </c>
      <c r="F267" s="238" t="s">
        <v>217</v>
      </c>
      <c r="G267" s="236"/>
      <c r="H267" s="237" t="s">
        <v>1</v>
      </c>
      <c r="I267" s="239"/>
      <c r="J267" s="236"/>
      <c r="K267" s="236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146</v>
      </c>
      <c r="AU267" s="244" t="s">
        <v>89</v>
      </c>
      <c r="AV267" s="13" t="s">
        <v>82</v>
      </c>
      <c r="AW267" s="13" t="s">
        <v>32</v>
      </c>
      <c r="AX267" s="13" t="s">
        <v>77</v>
      </c>
      <c r="AY267" s="244" t="s">
        <v>136</v>
      </c>
    </row>
    <row r="268" s="14" customFormat="1">
      <c r="A268" s="14"/>
      <c r="B268" s="245"/>
      <c r="C268" s="246"/>
      <c r="D268" s="230" t="s">
        <v>146</v>
      </c>
      <c r="E268" s="247" t="s">
        <v>1</v>
      </c>
      <c r="F268" s="248" t="s">
        <v>304</v>
      </c>
      <c r="G268" s="246"/>
      <c r="H268" s="249">
        <v>10.112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146</v>
      </c>
      <c r="AU268" s="255" t="s">
        <v>89</v>
      </c>
      <c r="AV268" s="14" t="s">
        <v>86</v>
      </c>
      <c r="AW268" s="14" t="s">
        <v>32</v>
      </c>
      <c r="AX268" s="14" t="s">
        <v>77</v>
      </c>
      <c r="AY268" s="255" t="s">
        <v>136</v>
      </c>
    </row>
    <row r="269" s="13" customFormat="1">
      <c r="A269" s="13"/>
      <c r="B269" s="235"/>
      <c r="C269" s="236"/>
      <c r="D269" s="230" t="s">
        <v>146</v>
      </c>
      <c r="E269" s="237" t="s">
        <v>1</v>
      </c>
      <c r="F269" s="238" t="s">
        <v>305</v>
      </c>
      <c r="G269" s="236"/>
      <c r="H269" s="237" t="s">
        <v>1</v>
      </c>
      <c r="I269" s="239"/>
      <c r="J269" s="236"/>
      <c r="K269" s="236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146</v>
      </c>
      <c r="AU269" s="244" t="s">
        <v>89</v>
      </c>
      <c r="AV269" s="13" t="s">
        <v>82</v>
      </c>
      <c r="AW269" s="13" t="s">
        <v>32</v>
      </c>
      <c r="AX269" s="13" t="s">
        <v>77</v>
      </c>
      <c r="AY269" s="244" t="s">
        <v>136</v>
      </c>
    </row>
    <row r="270" s="13" customFormat="1">
      <c r="A270" s="13"/>
      <c r="B270" s="235"/>
      <c r="C270" s="236"/>
      <c r="D270" s="230" t="s">
        <v>146</v>
      </c>
      <c r="E270" s="237" t="s">
        <v>1</v>
      </c>
      <c r="F270" s="238" t="s">
        <v>198</v>
      </c>
      <c r="G270" s="236"/>
      <c r="H270" s="237" t="s">
        <v>1</v>
      </c>
      <c r="I270" s="239"/>
      <c r="J270" s="236"/>
      <c r="K270" s="236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146</v>
      </c>
      <c r="AU270" s="244" t="s">
        <v>89</v>
      </c>
      <c r="AV270" s="13" t="s">
        <v>82</v>
      </c>
      <c r="AW270" s="13" t="s">
        <v>32</v>
      </c>
      <c r="AX270" s="13" t="s">
        <v>77</v>
      </c>
      <c r="AY270" s="244" t="s">
        <v>136</v>
      </c>
    </row>
    <row r="271" s="14" customFormat="1">
      <c r="A271" s="14"/>
      <c r="B271" s="245"/>
      <c r="C271" s="246"/>
      <c r="D271" s="230" t="s">
        <v>146</v>
      </c>
      <c r="E271" s="247" t="s">
        <v>1</v>
      </c>
      <c r="F271" s="248" t="s">
        <v>306</v>
      </c>
      <c r="G271" s="246"/>
      <c r="H271" s="249">
        <v>3.4239999999999999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146</v>
      </c>
      <c r="AU271" s="255" t="s">
        <v>89</v>
      </c>
      <c r="AV271" s="14" t="s">
        <v>86</v>
      </c>
      <c r="AW271" s="14" t="s">
        <v>32</v>
      </c>
      <c r="AX271" s="14" t="s">
        <v>77</v>
      </c>
      <c r="AY271" s="255" t="s">
        <v>136</v>
      </c>
    </row>
    <row r="272" s="14" customFormat="1">
      <c r="A272" s="14"/>
      <c r="B272" s="245"/>
      <c r="C272" s="246"/>
      <c r="D272" s="230" t="s">
        <v>146</v>
      </c>
      <c r="E272" s="247" t="s">
        <v>1</v>
      </c>
      <c r="F272" s="248" t="s">
        <v>307</v>
      </c>
      <c r="G272" s="246"/>
      <c r="H272" s="249">
        <v>0.84799999999999998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146</v>
      </c>
      <c r="AU272" s="255" t="s">
        <v>89</v>
      </c>
      <c r="AV272" s="14" t="s">
        <v>86</v>
      </c>
      <c r="AW272" s="14" t="s">
        <v>32</v>
      </c>
      <c r="AX272" s="14" t="s">
        <v>77</v>
      </c>
      <c r="AY272" s="255" t="s">
        <v>136</v>
      </c>
    </row>
    <row r="273" s="13" customFormat="1">
      <c r="A273" s="13"/>
      <c r="B273" s="235"/>
      <c r="C273" s="236"/>
      <c r="D273" s="230" t="s">
        <v>146</v>
      </c>
      <c r="E273" s="237" t="s">
        <v>1</v>
      </c>
      <c r="F273" s="238" t="s">
        <v>202</v>
      </c>
      <c r="G273" s="236"/>
      <c r="H273" s="237" t="s">
        <v>1</v>
      </c>
      <c r="I273" s="239"/>
      <c r="J273" s="236"/>
      <c r="K273" s="236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146</v>
      </c>
      <c r="AU273" s="244" t="s">
        <v>89</v>
      </c>
      <c r="AV273" s="13" t="s">
        <v>82</v>
      </c>
      <c r="AW273" s="13" t="s">
        <v>32</v>
      </c>
      <c r="AX273" s="13" t="s">
        <v>77</v>
      </c>
      <c r="AY273" s="244" t="s">
        <v>136</v>
      </c>
    </row>
    <row r="274" s="14" customFormat="1">
      <c r="A274" s="14"/>
      <c r="B274" s="245"/>
      <c r="C274" s="246"/>
      <c r="D274" s="230" t="s">
        <v>146</v>
      </c>
      <c r="E274" s="247" t="s">
        <v>1</v>
      </c>
      <c r="F274" s="248" t="s">
        <v>308</v>
      </c>
      <c r="G274" s="246"/>
      <c r="H274" s="249">
        <v>10.08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146</v>
      </c>
      <c r="AU274" s="255" t="s">
        <v>89</v>
      </c>
      <c r="AV274" s="14" t="s">
        <v>86</v>
      </c>
      <c r="AW274" s="14" t="s">
        <v>32</v>
      </c>
      <c r="AX274" s="14" t="s">
        <v>77</v>
      </c>
      <c r="AY274" s="255" t="s">
        <v>136</v>
      </c>
    </row>
    <row r="275" s="13" customFormat="1">
      <c r="A275" s="13"/>
      <c r="B275" s="235"/>
      <c r="C275" s="236"/>
      <c r="D275" s="230" t="s">
        <v>146</v>
      </c>
      <c r="E275" s="237" t="s">
        <v>1</v>
      </c>
      <c r="F275" s="238" t="s">
        <v>208</v>
      </c>
      <c r="G275" s="236"/>
      <c r="H275" s="237" t="s">
        <v>1</v>
      </c>
      <c r="I275" s="239"/>
      <c r="J275" s="236"/>
      <c r="K275" s="236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146</v>
      </c>
      <c r="AU275" s="244" t="s">
        <v>89</v>
      </c>
      <c r="AV275" s="13" t="s">
        <v>82</v>
      </c>
      <c r="AW275" s="13" t="s">
        <v>32</v>
      </c>
      <c r="AX275" s="13" t="s">
        <v>77</v>
      </c>
      <c r="AY275" s="244" t="s">
        <v>136</v>
      </c>
    </row>
    <row r="276" s="14" customFormat="1">
      <c r="A276" s="14"/>
      <c r="B276" s="245"/>
      <c r="C276" s="246"/>
      <c r="D276" s="230" t="s">
        <v>146</v>
      </c>
      <c r="E276" s="247" t="s">
        <v>1</v>
      </c>
      <c r="F276" s="248" t="s">
        <v>309</v>
      </c>
      <c r="G276" s="246"/>
      <c r="H276" s="249">
        <v>2.016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146</v>
      </c>
      <c r="AU276" s="255" t="s">
        <v>89</v>
      </c>
      <c r="AV276" s="14" t="s">
        <v>86</v>
      </c>
      <c r="AW276" s="14" t="s">
        <v>32</v>
      </c>
      <c r="AX276" s="14" t="s">
        <v>77</v>
      </c>
      <c r="AY276" s="255" t="s">
        <v>136</v>
      </c>
    </row>
    <row r="277" s="14" customFormat="1">
      <c r="A277" s="14"/>
      <c r="B277" s="245"/>
      <c r="C277" s="246"/>
      <c r="D277" s="230" t="s">
        <v>146</v>
      </c>
      <c r="E277" s="247" t="s">
        <v>1</v>
      </c>
      <c r="F277" s="248" t="s">
        <v>310</v>
      </c>
      <c r="G277" s="246"/>
      <c r="H277" s="249">
        <v>1.712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146</v>
      </c>
      <c r="AU277" s="255" t="s">
        <v>89</v>
      </c>
      <c r="AV277" s="14" t="s">
        <v>86</v>
      </c>
      <c r="AW277" s="14" t="s">
        <v>32</v>
      </c>
      <c r="AX277" s="14" t="s">
        <v>77</v>
      </c>
      <c r="AY277" s="255" t="s">
        <v>136</v>
      </c>
    </row>
    <row r="278" s="13" customFormat="1">
      <c r="A278" s="13"/>
      <c r="B278" s="235"/>
      <c r="C278" s="236"/>
      <c r="D278" s="230" t="s">
        <v>146</v>
      </c>
      <c r="E278" s="237" t="s">
        <v>1</v>
      </c>
      <c r="F278" s="238" t="s">
        <v>224</v>
      </c>
      <c r="G278" s="236"/>
      <c r="H278" s="237" t="s">
        <v>1</v>
      </c>
      <c r="I278" s="239"/>
      <c r="J278" s="236"/>
      <c r="K278" s="236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146</v>
      </c>
      <c r="AU278" s="244" t="s">
        <v>89</v>
      </c>
      <c r="AV278" s="13" t="s">
        <v>82</v>
      </c>
      <c r="AW278" s="13" t="s">
        <v>32</v>
      </c>
      <c r="AX278" s="13" t="s">
        <v>77</v>
      </c>
      <c r="AY278" s="244" t="s">
        <v>136</v>
      </c>
    </row>
    <row r="279" s="14" customFormat="1">
      <c r="A279" s="14"/>
      <c r="B279" s="245"/>
      <c r="C279" s="246"/>
      <c r="D279" s="230" t="s">
        <v>146</v>
      </c>
      <c r="E279" s="247" t="s">
        <v>1</v>
      </c>
      <c r="F279" s="248" t="s">
        <v>311</v>
      </c>
      <c r="G279" s="246"/>
      <c r="H279" s="249">
        <v>6.048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146</v>
      </c>
      <c r="AU279" s="255" t="s">
        <v>89</v>
      </c>
      <c r="AV279" s="14" t="s">
        <v>86</v>
      </c>
      <c r="AW279" s="14" t="s">
        <v>32</v>
      </c>
      <c r="AX279" s="14" t="s">
        <v>77</v>
      </c>
      <c r="AY279" s="255" t="s">
        <v>136</v>
      </c>
    </row>
    <row r="280" s="14" customFormat="1">
      <c r="A280" s="14"/>
      <c r="B280" s="245"/>
      <c r="C280" s="246"/>
      <c r="D280" s="230" t="s">
        <v>146</v>
      </c>
      <c r="E280" s="247" t="s">
        <v>1</v>
      </c>
      <c r="F280" s="248" t="s">
        <v>312</v>
      </c>
      <c r="G280" s="246"/>
      <c r="H280" s="249">
        <v>0.85599999999999998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146</v>
      </c>
      <c r="AU280" s="255" t="s">
        <v>89</v>
      </c>
      <c r="AV280" s="14" t="s">
        <v>86</v>
      </c>
      <c r="AW280" s="14" t="s">
        <v>32</v>
      </c>
      <c r="AX280" s="14" t="s">
        <v>77</v>
      </c>
      <c r="AY280" s="255" t="s">
        <v>136</v>
      </c>
    </row>
    <row r="281" s="14" customFormat="1">
      <c r="A281" s="14"/>
      <c r="B281" s="245"/>
      <c r="C281" s="246"/>
      <c r="D281" s="230" t="s">
        <v>146</v>
      </c>
      <c r="E281" s="247" t="s">
        <v>1</v>
      </c>
      <c r="F281" s="248" t="s">
        <v>313</v>
      </c>
      <c r="G281" s="246"/>
      <c r="H281" s="249">
        <v>3.52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146</v>
      </c>
      <c r="AU281" s="255" t="s">
        <v>89</v>
      </c>
      <c r="AV281" s="14" t="s">
        <v>86</v>
      </c>
      <c r="AW281" s="14" t="s">
        <v>32</v>
      </c>
      <c r="AX281" s="14" t="s">
        <v>77</v>
      </c>
      <c r="AY281" s="255" t="s">
        <v>136</v>
      </c>
    </row>
    <row r="282" s="2" customFormat="1" ht="40.2" customHeight="1">
      <c r="A282" s="37"/>
      <c r="B282" s="38"/>
      <c r="C282" s="256" t="s">
        <v>314</v>
      </c>
      <c r="D282" s="256" t="s">
        <v>173</v>
      </c>
      <c r="E282" s="257" t="s">
        <v>315</v>
      </c>
      <c r="F282" s="258" t="s">
        <v>316</v>
      </c>
      <c r="G282" s="259" t="s">
        <v>182</v>
      </c>
      <c r="H282" s="260">
        <v>588.37300000000005</v>
      </c>
      <c r="I282" s="261"/>
      <c r="J282" s="262">
        <f>ROUND(I282*H282,2)</f>
        <v>0</v>
      </c>
      <c r="K282" s="258" t="s">
        <v>1</v>
      </c>
      <c r="L282" s="263"/>
      <c r="M282" s="264" t="s">
        <v>1</v>
      </c>
      <c r="N282" s="265" t="s">
        <v>42</v>
      </c>
      <c r="O282" s="90"/>
      <c r="P282" s="226">
        <f>O282*H282</f>
        <v>0</v>
      </c>
      <c r="Q282" s="226">
        <v>0.0121</v>
      </c>
      <c r="R282" s="226">
        <f>Q282*H282</f>
        <v>7.1193133</v>
      </c>
      <c r="S282" s="226">
        <v>0</v>
      </c>
      <c r="T282" s="22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8" t="s">
        <v>176</v>
      </c>
      <c r="AT282" s="228" t="s">
        <v>173</v>
      </c>
      <c r="AU282" s="228" t="s">
        <v>89</v>
      </c>
      <c r="AY282" s="16" t="s">
        <v>136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6" t="s">
        <v>82</v>
      </c>
      <c r="BK282" s="229">
        <f>ROUND(I282*H282,2)</f>
        <v>0</v>
      </c>
      <c r="BL282" s="16" t="s">
        <v>92</v>
      </c>
      <c r="BM282" s="228" t="s">
        <v>317</v>
      </c>
    </row>
    <row r="283" s="2" customFormat="1">
      <c r="A283" s="37"/>
      <c r="B283" s="38"/>
      <c r="C283" s="39"/>
      <c r="D283" s="230" t="s">
        <v>144</v>
      </c>
      <c r="E283" s="39"/>
      <c r="F283" s="231" t="s">
        <v>316</v>
      </c>
      <c r="G283" s="39"/>
      <c r="H283" s="39"/>
      <c r="I283" s="232"/>
      <c r="J283" s="39"/>
      <c r="K283" s="39"/>
      <c r="L283" s="43"/>
      <c r="M283" s="233"/>
      <c r="N283" s="23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144</v>
      </c>
      <c r="AU283" s="16" t="s">
        <v>89</v>
      </c>
    </row>
    <row r="284" s="13" customFormat="1">
      <c r="A284" s="13"/>
      <c r="B284" s="235"/>
      <c r="C284" s="236"/>
      <c r="D284" s="230" t="s">
        <v>146</v>
      </c>
      <c r="E284" s="237" t="s">
        <v>1</v>
      </c>
      <c r="F284" s="238" t="s">
        <v>284</v>
      </c>
      <c r="G284" s="236"/>
      <c r="H284" s="237" t="s">
        <v>1</v>
      </c>
      <c r="I284" s="239"/>
      <c r="J284" s="236"/>
      <c r="K284" s="236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146</v>
      </c>
      <c r="AU284" s="244" t="s">
        <v>89</v>
      </c>
      <c r="AV284" s="13" t="s">
        <v>82</v>
      </c>
      <c r="AW284" s="13" t="s">
        <v>32</v>
      </c>
      <c r="AX284" s="13" t="s">
        <v>77</v>
      </c>
      <c r="AY284" s="244" t="s">
        <v>136</v>
      </c>
    </row>
    <row r="285" s="14" customFormat="1">
      <c r="A285" s="14"/>
      <c r="B285" s="245"/>
      <c r="C285" s="246"/>
      <c r="D285" s="230" t="s">
        <v>146</v>
      </c>
      <c r="E285" s="247" t="s">
        <v>1</v>
      </c>
      <c r="F285" s="248" t="s">
        <v>285</v>
      </c>
      <c r="G285" s="246"/>
      <c r="H285" s="249">
        <v>12.1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146</v>
      </c>
      <c r="AU285" s="255" t="s">
        <v>89</v>
      </c>
      <c r="AV285" s="14" t="s">
        <v>86</v>
      </c>
      <c r="AW285" s="14" t="s">
        <v>32</v>
      </c>
      <c r="AX285" s="14" t="s">
        <v>77</v>
      </c>
      <c r="AY285" s="255" t="s">
        <v>136</v>
      </c>
    </row>
    <row r="286" s="14" customFormat="1">
      <c r="A286" s="14"/>
      <c r="B286" s="245"/>
      <c r="C286" s="246"/>
      <c r="D286" s="230" t="s">
        <v>146</v>
      </c>
      <c r="E286" s="247" t="s">
        <v>1</v>
      </c>
      <c r="F286" s="248" t="s">
        <v>286</v>
      </c>
      <c r="G286" s="246"/>
      <c r="H286" s="249">
        <v>33.549999999999997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146</v>
      </c>
      <c r="AU286" s="255" t="s">
        <v>89</v>
      </c>
      <c r="AV286" s="14" t="s">
        <v>86</v>
      </c>
      <c r="AW286" s="14" t="s">
        <v>32</v>
      </c>
      <c r="AX286" s="14" t="s">
        <v>77</v>
      </c>
      <c r="AY286" s="255" t="s">
        <v>136</v>
      </c>
    </row>
    <row r="287" s="14" customFormat="1">
      <c r="A287" s="14"/>
      <c r="B287" s="245"/>
      <c r="C287" s="246"/>
      <c r="D287" s="230" t="s">
        <v>146</v>
      </c>
      <c r="E287" s="247" t="s">
        <v>1</v>
      </c>
      <c r="F287" s="248" t="s">
        <v>287</v>
      </c>
      <c r="G287" s="246"/>
      <c r="H287" s="249">
        <v>33.549999999999997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146</v>
      </c>
      <c r="AU287" s="255" t="s">
        <v>89</v>
      </c>
      <c r="AV287" s="14" t="s">
        <v>86</v>
      </c>
      <c r="AW287" s="14" t="s">
        <v>32</v>
      </c>
      <c r="AX287" s="14" t="s">
        <v>77</v>
      </c>
      <c r="AY287" s="255" t="s">
        <v>136</v>
      </c>
    </row>
    <row r="288" s="14" customFormat="1">
      <c r="A288" s="14"/>
      <c r="B288" s="245"/>
      <c r="C288" s="246"/>
      <c r="D288" s="230" t="s">
        <v>146</v>
      </c>
      <c r="E288" s="247" t="s">
        <v>1</v>
      </c>
      <c r="F288" s="248" t="s">
        <v>288</v>
      </c>
      <c r="G288" s="246"/>
      <c r="H288" s="249">
        <v>12.1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146</v>
      </c>
      <c r="AU288" s="255" t="s">
        <v>89</v>
      </c>
      <c r="AV288" s="14" t="s">
        <v>86</v>
      </c>
      <c r="AW288" s="14" t="s">
        <v>32</v>
      </c>
      <c r="AX288" s="14" t="s">
        <v>77</v>
      </c>
      <c r="AY288" s="255" t="s">
        <v>136</v>
      </c>
    </row>
    <row r="289" s="13" customFormat="1">
      <c r="A289" s="13"/>
      <c r="B289" s="235"/>
      <c r="C289" s="236"/>
      <c r="D289" s="230" t="s">
        <v>146</v>
      </c>
      <c r="E289" s="237" t="s">
        <v>1</v>
      </c>
      <c r="F289" s="238" t="s">
        <v>293</v>
      </c>
      <c r="G289" s="236"/>
      <c r="H289" s="237" t="s">
        <v>1</v>
      </c>
      <c r="I289" s="239"/>
      <c r="J289" s="236"/>
      <c r="K289" s="236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146</v>
      </c>
      <c r="AU289" s="244" t="s">
        <v>89</v>
      </c>
      <c r="AV289" s="13" t="s">
        <v>82</v>
      </c>
      <c r="AW289" s="13" t="s">
        <v>32</v>
      </c>
      <c r="AX289" s="13" t="s">
        <v>77</v>
      </c>
      <c r="AY289" s="244" t="s">
        <v>136</v>
      </c>
    </row>
    <row r="290" s="14" customFormat="1">
      <c r="A290" s="14"/>
      <c r="B290" s="245"/>
      <c r="C290" s="246"/>
      <c r="D290" s="230" t="s">
        <v>146</v>
      </c>
      <c r="E290" s="247" t="s">
        <v>1</v>
      </c>
      <c r="F290" s="248" t="s">
        <v>294</v>
      </c>
      <c r="G290" s="246"/>
      <c r="H290" s="249">
        <v>18.149999999999999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146</v>
      </c>
      <c r="AU290" s="255" t="s">
        <v>89</v>
      </c>
      <c r="AV290" s="14" t="s">
        <v>86</v>
      </c>
      <c r="AW290" s="14" t="s">
        <v>32</v>
      </c>
      <c r="AX290" s="14" t="s">
        <v>77</v>
      </c>
      <c r="AY290" s="255" t="s">
        <v>136</v>
      </c>
    </row>
    <row r="291" s="14" customFormat="1">
      <c r="A291" s="14"/>
      <c r="B291" s="245"/>
      <c r="C291" s="246"/>
      <c r="D291" s="230" t="s">
        <v>146</v>
      </c>
      <c r="E291" s="247" t="s">
        <v>1</v>
      </c>
      <c r="F291" s="248" t="s">
        <v>295</v>
      </c>
      <c r="G291" s="246"/>
      <c r="H291" s="249">
        <v>97.099999999999994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146</v>
      </c>
      <c r="AU291" s="255" t="s">
        <v>89</v>
      </c>
      <c r="AV291" s="14" t="s">
        <v>86</v>
      </c>
      <c r="AW291" s="14" t="s">
        <v>32</v>
      </c>
      <c r="AX291" s="14" t="s">
        <v>77</v>
      </c>
      <c r="AY291" s="255" t="s">
        <v>136</v>
      </c>
    </row>
    <row r="292" s="13" customFormat="1">
      <c r="A292" s="13"/>
      <c r="B292" s="235"/>
      <c r="C292" s="236"/>
      <c r="D292" s="230" t="s">
        <v>146</v>
      </c>
      <c r="E292" s="237" t="s">
        <v>1</v>
      </c>
      <c r="F292" s="238" t="s">
        <v>296</v>
      </c>
      <c r="G292" s="236"/>
      <c r="H292" s="237" t="s">
        <v>1</v>
      </c>
      <c r="I292" s="239"/>
      <c r="J292" s="236"/>
      <c r="K292" s="236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146</v>
      </c>
      <c r="AU292" s="244" t="s">
        <v>89</v>
      </c>
      <c r="AV292" s="13" t="s">
        <v>82</v>
      </c>
      <c r="AW292" s="13" t="s">
        <v>32</v>
      </c>
      <c r="AX292" s="13" t="s">
        <v>77</v>
      </c>
      <c r="AY292" s="244" t="s">
        <v>136</v>
      </c>
    </row>
    <row r="293" s="14" customFormat="1">
      <c r="A293" s="14"/>
      <c r="B293" s="245"/>
      <c r="C293" s="246"/>
      <c r="D293" s="230" t="s">
        <v>146</v>
      </c>
      <c r="E293" s="247" t="s">
        <v>1</v>
      </c>
      <c r="F293" s="248" t="s">
        <v>297</v>
      </c>
      <c r="G293" s="246"/>
      <c r="H293" s="249">
        <v>152.90000000000001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146</v>
      </c>
      <c r="AU293" s="255" t="s">
        <v>89</v>
      </c>
      <c r="AV293" s="14" t="s">
        <v>86</v>
      </c>
      <c r="AW293" s="14" t="s">
        <v>32</v>
      </c>
      <c r="AX293" s="14" t="s">
        <v>77</v>
      </c>
      <c r="AY293" s="255" t="s">
        <v>136</v>
      </c>
    </row>
    <row r="294" s="13" customFormat="1">
      <c r="A294" s="13"/>
      <c r="B294" s="235"/>
      <c r="C294" s="236"/>
      <c r="D294" s="230" t="s">
        <v>146</v>
      </c>
      <c r="E294" s="237" t="s">
        <v>1</v>
      </c>
      <c r="F294" s="238" t="s">
        <v>217</v>
      </c>
      <c r="G294" s="236"/>
      <c r="H294" s="237" t="s">
        <v>1</v>
      </c>
      <c r="I294" s="239"/>
      <c r="J294" s="236"/>
      <c r="K294" s="236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146</v>
      </c>
      <c r="AU294" s="244" t="s">
        <v>89</v>
      </c>
      <c r="AV294" s="13" t="s">
        <v>82</v>
      </c>
      <c r="AW294" s="13" t="s">
        <v>32</v>
      </c>
      <c r="AX294" s="13" t="s">
        <v>77</v>
      </c>
      <c r="AY294" s="244" t="s">
        <v>136</v>
      </c>
    </row>
    <row r="295" s="14" customFormat="1">
      <c r="A295" s="14"/>
      <c r="B295" s="245"/>
      <c r="C295" s="246"/>
      <c r="D295" s="230" t="s">
        <v>146</v>
      </c>
      <c r="E295" s="247" t="s">
        <v>1</v>
      </c>
      <c r="F295" s="248" t="s">
        <v>298</v>
      </c>
      <c r="G295" s="246"/>
      <c r="H295" s="249">
        <v>33.600000000000001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146</v>
      </c>
      <c r="AU295" s="255" t="s">
        <v>89</v>
      </c>
      <c r="AV295" s="14" t="s">
        <v>86</v>
      </c>
      <c r="AW295" s="14" t="s">
        <v>32</v>
      </c>
      <c r="AX295" s="14" t="s">
        <v>77</v>
      </c>
      <c r="AY295" s="255" t="s">
        <v>136</v>
      </c>
    </row>
    <row r="296" s="13" customFormat="1">
      <c r="A296" s="13"/>
      <c r="B296" s="235"/>
      <c r="C296" s="236"/>
      <c r="D296" s="230" t="s">
        <v>146</v>
      </c>
      <c r="E296" s="237" t="s">
        <v>1</v>
      </c>
      <c r="F296" s="238" t="s">
        <v>299</v>
      </c>
      <c r="G296" s="236"/>
      <c r="H296" s="237" t="s">
        <v>1</v>
      </c>
      <c r="I296" s="239"/>
      <c r="J296" s="236"/>
      <c r="K296" s="236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146</v>
      </c>
      <c r="AU296" s="244" t="s">
        <v>89</v>
      </c>
      <c r="AV296" s="13" t="s">
        <v>82</v>
      </c>
      <c r="AW296" s="13" t="s">
        <v>32</v>
      </c>
      <c r="AX296" s="13" t="s">
        <v>77</v>
      </c>
      <c r="AY296" s="244" t="s">
        <v>136</v>
      </c>
    </row>
    <row r="297" s="13" customFormat="1">
      <c r="A297" s="13"/>
      <c r="B297" s="235"/>
      <c r="C297" s="236"/>
      <c r="D297" s="230" t="s">
        <v>146</v>
      </c>
      <c r="E297" s="237" t="s">
        <v>1</v>
      </c>
      <c r="F297" s="238" t="s">
        <v>300</v>
      </c>
      <c r="G297" s="236"/>
      <c r="H297" s="237" t="s">
        <v>1</v>
      </c>
      <c r="I297" s="239"/>
      <c r="J297" s="236"/>
      <c r="K297" s="236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146</v>
      </c>
      <c r="AU297" s="244" t="s">
        <v>89</v>
      </c>
      <c r="AV297" s="13" t="s">
        <v>82</v>
      </c>
      <c r="AW297" s="13" t="s">
        <v>32</v>
      </c>
      <c r="AX297" s="13" t="s">
        <v>77</v>
      </c>
      <c r="AY297" s="244" t="s">
        <v>136</v>
      </c>
    </row>
    <row r="298" s="14" customFormat="1">
      <c r="A298" s="14"/>
      <c r="B298" s="245"/>
      <c r="C298" s="246"/>
      <c r="D298" s="230" t="s">
        <v>146</v>
      </c>
      <c r="E298" s="247" t="s">
        <v>1</v>
      </c>
      <c r="F298" s="248" t="s">
        <v>301</v>
      </c>
      <c r="G298" s="246"/>
      <c r="H298" s="249">
        <v>8.6799999999999997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146</v>
      </c>
      <c r="AU298" s="255" t="s">
        <v>89</v>
      </c>
      <c r="AV298" s="14" t="s">
        <v>86</v>
      </c>
      <c r="AW298" s="14" t="s">
        <v>32</v>
      </c>
      <c r="AX298" s="14" t="s">
        <v>77</v>
      </c>
      <c r="AY298" s="255" t="s">
        <v>136</v>
      </c>
    </row>
    <row r="299" s="13" customFormat="1">
      <c r="A299" s="13"/>
      <c r="B299" s="235"/>
      <c r="C299" s="236"/>
      <c r="D299" s="230" t="s">
        <v>146</v>
      </c>
      <c r="E299" s="237" t="s">
        <v>1</v>
      </c>
      <c r="F299" s="238" t="s">
        <v>202</v>
      </c>
      <c r="G299" s="236"/>
      <c r="H299" s="237" t="s">
        <v>1</v>
      </c>
      <c r="I299" s="239"/>
      <c r="J299" s="236"/>
      <c r="K299" s="236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146</v>
      </c>
      <c r="AU299" s="244" t="s">
        <v>89</v>
      </c>
      <c r="AV299" s="13" t="s">
        <v>82</v>
      </c>
      <c r="AW299" s="13" t="s">
        <v>32</v>
      </c>
      <c r="AX299" s="13" t="s">
        <v>77</v>
      </c>
      <c r="AY299" s="244" t="s">
        <v>136</v>
      </c>
    </row>
    <row r="300" s="14" customFormat="1">
      <c r="A300" s="14"/>
      <c r="B300" s="245"/>
      <c r="C300" s="246"/>
      <c r="D300" s="230" t="s">
        <v>146</v>
      </c>
      <c r="E300" s="247" t="s">
        <v>1</v>
      </c>
      <c r="F300" s="248" t="s">
        <v>302</v>
      </c>
      <c r="G300" s="246"/>
      <c r="H300" s="249">
        <v>12.448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5" t="s">
        <v>146</v>
      </c>
      <c r="AU300" s="255" t="s">
        <v>89</v>
      </c>
      <c r="AV300" s="14" t="s">
        <v>86</v>
      </c>
      <c r="AW300" s="14" t="s">
        <v>32</v>
      </c>
      <c r="AX300" s="14" t="s">
        <v>77</v>
      </c>
      <c r="AY300" s="255" t="s">
        <v>136</v>
      </c>
    </row>
    <row r="301" s="13" customFormat="1">
      <c r="A301" s="13"/>
      <c r="B301" s="235"/>
      <c r="C301" s="236"/>
      <c r="D301" s="230" t="s">
        <v>146</v>
      </c>
      <c r="E301" s="237" t="s">
        <v>1</v>
      </c>
      <c r="F301" s="238" t="s">
        <v>296</v>
      </c>
      <c r="G301" s="236"/>
      <c r="H301" s="237" t="s">
        <v>1</v>
      </c>
      <c r="I301" s="239"/>
      <c r="J301" s="236"/>
      <c r="K301" s="236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146</v>
      </c>
      <c r="AU301" s="244" t="s">
        <v>89</v>
      </c>
      <c r="AV301" s="13" t="s">
        <v>82</v>
      </c>
      <c r="AW301" s="13" t="s">
        <v>32</v>
      </c>
      <c r="AX301" s="13" t="s">
        <v>77</v>
      </c>
      <c r="AY301" s="244" t="s">
        <v>136</v>
      </c>
    </row>
    <row r="302" s="14" customFormat="1">
      <c r="A302" s="14"/>
      <c r="B302" s="245"/>
      <c r="C302" s="246"/>
      <c r="D302" s="230" t="s">
        <v>146</v>
      </c>
      <c r="E302" s="247" t="s">
        <v>1</v>
      </c>
      <c r="F302" s="248" t="s">
        <v>303</v>
      </c>
      <c r="G302" s="246"/>
      <c r="H302" s="249">
        <v>17.904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146</v>
      </c>
      <c r="AU302" s="255" t="s">
        <v>89</v>
      </c>
      <c r="AV302" s="14" t="s">
        <v>86</v>
      </c>
      <c r="AW302" s="14" t="s">
        <v>32</v>
      </c>
      <c r="AX302" s="14" t="s">
        <v>77</v>
      </c>
      <c r="AY302" s="255" t="s">
        <v>136</v>
      </c>
    </row>
    <row r="303" s="13" customFormat="1">
      <c r="A303" s="13"/>
      <c r="B303" s="235"/>
      <c r="C303" s="236"/>
      <c r="D303" s="230" t="s">
        <v>146</v>
      </c>
      <c r="E303" s="237" t="s">
        <v>1</v>
      </c>
      <c r="F303" s="238" t="s">
        <v>217</v>
      </c>
      <c r="G303" s="236"/>
      <c r="H303" s="237" t="s">
        <v>1</v>
      </c>
      <c r="I303" s="239"/>
      <c r="J303" s="236"/>
      <c r="K303" s="236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146</v>
      </c>
      <c r="AU303" s="244" t="s">
        <v>89</v>
      </c>
      <c r="AV303" s="13" t="s">
        <v>82</v>
      </c>
      <c r="AW303" s="13" t="s">
        <v>32</v>
      </c>
      <c r="AX303" s="13" t="s">
        <v>77</v>
      </c>
      <c r="AY303" s="244" t="s">
        <v>136</v>
      </c>
    </row>
    <row r="304" s="14" customFormat="1">
      <c r="A304" s="14"/>
      <c r="B304" s="245"/>
      <c r="C304" s="246"/>
      <c r="D304" s="230" t="s">
        <v>146</v>
      </c>
      <c r="E304" s="247" t="s">
        <v>1</v>
      </c>
      <c r="F304" s="248" t="s">
        <v>304</v>
      </c>
      <c r="G304" s="246"/>
      <c r="H304" s="249">
        <v>10.112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146</v>
      </c>
      <c r="AU304" s="255" t="s">
        <v>89</v>
      </c>
      <c r="AV304" s="14" t="s">
        <v>86</v>
      </c>
      <c r="AW304" s="14" t="s">
        <v>32</v>
      </c>
      <c r="AX304" s="14" t="s">
        <v>77</v>
      </c>
      <c r="AY304" s="255" t="s">
        <v>136</v>
      </c>
    </row>
    <row r="305" s="13" customFormat="1">
      <c r="A305" s="13"/>
      <c r="B305" s="235"/>
      <c r="C305" s="236"/>
      <c r="D305" s="230" t="s">
        <v>146</v>
      </c>
      <c r="E305" s="237" t="s">
        <v>1</v>
      </c>
      <c r="F305" s="238" t="s">
        <v>305</v>
      </c>
      <c r="G305" s="236"/>
      <c r="H305" s="237" t="s">
        <v>1</v>
      </c>
      <c r="I305" s="239"/>
      <c r="J305" s="236"/>
      <c r="K305" s="236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146</v>
      </c>
      <c r="AU305" s="244" t="s">
        <v>89</v>
      </c>
      <c r="AV305" s="13" t="s">
        <v>82</v>
      </c>
      <c r="AW305" s="13" t="s">
        <v>32</v>
      </c>
      <c r="AX305" s="13" t="s">
        <v>77</v>
      </c>
      <c r="AY305" s="244" t="s">
        <v>136</v>
      </c>
    </row>
    <row r="306" s="13" customFormat="1">
      <c r="A306" s="13"/>
      <c r="B306" s="235"/>
      <c r="C306" s="236"/>
      <c r="D306" s="230" t="s">
        <v>146</v>
      </c>
      <c r="E306" s="237" t="s">
        <v>1</v>
      </c>
      <c r="F306" s="238" t="s">
        <v>198</v>
      </c>
      <c r="G306" s="236"/>
      <c r="H306" s="237" t="s">
        <v>1</v>
      </c>
      <c r="I306" s="239"/>
      <c r="J306" s="236"/>
      <c r="K306" s="236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146</v>
      </c>
      <c r="AU306" s="244" t="s">
        <v>89</v>
      </c>
      <c r="AV306" s="13" t="s">
        <v>82</v>
      </c>
      <c r="AW306" s="13" t="s">
        <v>32</v>
      </c>
      <c r="AX306" s="13" t="s">
        <v>77</v>
      </c>
      <c r="AY306" s="244" t="s">
        <v>136</v>
      </c>
    </row>
    <row r="307" s="14" customFormat="1">
      <c r="A307" s="14"/>
      <c r="B307" s="245"/>
      <c r="C307" s="246"/>
      <c r="D307" s="230" t="s">
        <v>146</v>
      </c>
      <c r="E307" s="247" t="s">
        <v>1</v>
      </c>
      <c r="F307" s="248" t="s">
        <v>306</v>
      </c>
      <c r="G307" s="246"/>
      <c r="H307" s="249">
        <v>3.4239999999999999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146</v>
      </c>
      <c r="AU307" s="255" t="s">
        <v>89</v>
      </c>
      <c r="AV307" s="14" t="s">
        <v>86</v>
      </c>
      <c r="AW307" s="14" t="s">
        <v>32</v>
      </c>
      <c r="AX307" s="14" t="s">
        <v>77</v>
      </c>
      <c r="AY307" s="255" t="s">
        <v>136</v>
      </c>
    </row>
    <row r="308" s="14" customFormat="1">
      <c r="A308" s="14"/>
      <c r="B308" s="245"/>
      <c r="C308" s="246"/>
      <c r="D308" s="230" t="s">
        <v>146</v>
      </c>
      <c r="E308" s="247" t="s">
        <v>1</v>
      </c>
      <c r="F308" s="248" t="s">
        <v>307</v>
      </c>
      <c r="G308" s="246"/>
      <c r="H308" s="249">
        <v>0.84799999999999998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146</v>
      </c>
      <c r="AU308" s="255" t="s">
        <v>89</v>
      </c>
      <c r="AV308" s="14" t="s">
        <v>86</v>
      </c>
      <c r="AW308" s="14" t="s">
        <v>32</v>
      </c>
      <c r="AX308" s="14" t="s">
        <v>77</v>
      </c>
      <c r="AY308" s="255" t="s">
        <v>136</v>
      </c>
    </row>
    <row r="309" s="13" customFormat="1">
      <c r="A309" s="13"/>
      <c r="B309" s="235"/>
      <c r="C309" s="236"/>
      <c r="D309" s="230" t="s">
        <v>146</v>
      </c>
      <c r="E309" s="237" t="s">
        <v>1</v>
      </c>
      <c r="F309" s="238" t="s">
        <v>202</v>
      </c>
      <c r="G309" s="236"/>
      <c r="H309" s="237" t="s">
        <v>1</v>
      </c>
      <c r="I309" s="239"/>
      <c r="J309" s="236"/>
      <c r="K309" s="236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146</v>
      </c>
      <c r="AU309" s="244" t="s">
        <v>89</v>
      </c>
      <c r="AV309" s="13" t="s">
        <v>82</v>
      </c>
      <c r="AW309" s="13" t="s">
        <v>32</v>
      </c>
      <c r="AX309" s="13" t="s">
        <v>77</v>
      </c>
      <c r="AY309" s="244" t="s">
        <v>136</v>
      </c>
    </row>
    <row r="310" s="14" customFormat="1">
      <c r="A310" s="14"/>
      <c r="B310" s="245"/>
      <c r="C310" s="246"/>
      <c r="D310" s="230" t="s">
        <v>146</v>
      </c>
      <c r="E310" s="247" t="s">
        <v>1</v>
      </c>
      <c r="F310" s="248" t="s">
        <v>308</v>
      </c>
      <c r="G310" s="246"/>
      <c r="H310" s="249">
        <v>10.08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146</v>
      </c>
      <c r="AU310" s="255" t="s">
        <v>89</v>
      </c>
      <c r="AV310" s="14" t="s">
        <v>86</v>
      </c>
      <c r="AW310" s="14" t="s">
        <v>32</v>
      </c>
      <c r="AX310" s="14" t="s">
        <v>77</v>
      </c>
      <c r="AY310" s="255" t="s">
        <v>136</v>
      </c>
    </row>
    <row r="311" s="13" customFormat="1">
      <c r="A311" s="13"/>
      <c r="B311" s="235"/>
      <c r="C311" s="236"/>
      <c r="D311" s="230" t="s">
        <v>146</v>
      </c>
      <c r="E311" s="237" t="s">
        <v>1</v>
      </c>
      <c r="F311" s="238" t="s">
        <v>208</v>
      </c>
      <c r="G311" s="236"/>
      <c r="H311" s="237" t="s">
        <v>1</v>
      </c>
      <c r="I311" s="239"/>
      <c r="J311" s="236"/>
      <c r="K311" s="236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146</v>
      </c>
      <c r="AU311" s="244" t="s">
        <v>89</v>
      </c>
      <c r="AV311" s="13" t="s">
        <v>82</v>
      </c>
      <c r="AW311" s="13" t="s">
        <v>32</v>
      </c>
      <c r="AX311" s="13" t="s">
        <v>77</v>
      </c>
      <c r="AY311" s="244" t="s">
        <v>136</v>
      </c>
    </row>
    <row r="312" s="14" customFormat="1">
      <c r="A312" s="14"/>
      <c r="B312" s="245"/>
      <c r="C312" s="246"/>
      <c r="D312" s="230" t="s">
        <v>146</v>
      </c>
      <c r="E312" s="247" t="s">
        <v>1</v>
      </c>
      <c r="F312" s="248" t="s">
        <v>309</v>
      </c>
      <c r="G312" s="246"/>
      <c r="H312" s="249">
        <v>2.016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146</v>
      </c>
      <c r="AU312" s="255" t="s">
        <v>89</v>
      </c>
      <c r="AV312" s="14" t="s">
        <v>86</v>
      </c>
      <c r="AW312" s="14" t="s">
        <v>32</v>
      </c>
      <c r="AX312" s="14" t="s">
        <v>77</v>
      </c>
      <c r="AY312" s="255" t="s">
        <v>136</v>
      </c>
    </row>
    <row r="313" s="14" customFormat="1">
      <c r="A313" s="14"/>
      <c r="B313" s="245"/>
      <c r="C313" s="246"/>
      <c r="D313" s="230" t="s">
        <v>146</v>
      </c>
      <c r="E313" s="247" t="s">
        <v>1</v>
      </c>
      <c r="F313" s="248" t="s">
        <v>310</v>
      </c>
      <c r="G313" s="246"/>
      <c r="H313" s="249">
        <v>1.712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146</v>
      </c>
      <c r="AU313" s="255" t="s">
        <v>89</v>
      </c>
      <c r="AV313" s="14" t="s">
        <v>86</v>
      </c>
      <c r="AW313" s="14" t="s">
        <v>32</v>
      </c>
      <c r="AX313" s="14" t="s">
        <v>77</v>
      </c>
      <c r="AY313" s="255" t="s">
        <v>136</v>
      </c>
    </row>
    <row r="314" s="13" customFormat="1">
      <c r="A314" s="13"/>
      <c r="B314" s="235"/>
      <c r="C314" s="236"/>
      <c r="D314" s="230" t="s">
        <v>146</v>
      </c>
      <c r="E314" s="237" t="s">
        <v>1</v>
      </c>
      <c r="F314" s="238" t="s">
        <v>224</v>
      </c>
      <c r="G314" s="236"/>
      <c r="H314" s="237" t="s">
        <v>1</v>
      </c>
      <c r="I314" s="239"/>
      <c r="J314" s="236"/>
      <c r="K314" s="236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146</v>
      </c>
      <c r="AU314" s="244" t="s">
        <v>89</v>
      </c>
      <c r="AV314" s="13" t="s">
        <v>82</v>
      </c>
      <c r="AW314" s="13" t="s">
        <v>32</v>
      </c>
      <c r="AX314" s="13" t="s">
        <v>77</v>
      </c>
      <c r="AY314" s="244" t="s">
        <v>136</v>
      </c>
    </row>
    <row r="315" s="14" customFormat="1">
      <c r="A315" s="14"/>
      <c r="B315" s="245"/>
      <c r="C315" s="246"/>
      <c r="D315" s="230" t="s">
        <v>146</v>
      </c>
      <c r="E315" s="247" t="s">
        <v>1</v>
      </c>
      <c r="F315" s="248" t="s">
        <v>311</v>
      </c>
      <c r="G315" s="246"/>
      <c r="H315" s="249">
        <v>6.048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146</v>
      </c>
      <c r="AU315" s="255" t="s">
        <v>89</v>
      </c>
      <c r="AV315" s="14" t="s">
        <v>86</v>
      </c>
      <c r="AW315" s="14" t="s">
        <v>32</v>
      </c>
      <c r="AX315" s="14" t="s">
        <v>77</v>
      </c>
      <c r="AY315" s="255" t="s">
        <v>136</v>
      </c>
    </row>
    <row r="316" s="14" customFormat="1">
      <c r="A316" s="14"/>
      <c r="B316" s="245"/>
      <c r="C316" s="246"/>
      <c r="D316" s="230" t="s">
        <v>146</v>
      </c>
      <c r="E316" s="247" t="s">
        <v>1</v>
      </c>
      <c r="F316" s="248" t="s">
        <v>312</v>
      </c>
      <c r="G316" s="246"/>
      <c r="H316" s="249">
        <v>0.85599999999999998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146</v>
      </c>
      <c r="AU316" s="255" t="s">
        <v>89</v>
      </c>
      <c r="AV316" s="14" t="s">
        <v>86</v>
      </c>
      <c r="AW316" s="14" t="s">
        <v>32</v>
      </c>
      <c r="AX316" s="14" t="s">
        <v>77</v>
      </c>
      <c r="AY316" s="255" t="s">
        <v>136</v>
      </c>
    </row>
    <row r="317" s="14" customFormat="1">
      <c r="A317" s="14"/>
      <c r="B317" s="245"/>
      <c r="C317" s="246"/>
      <c r="D317" s="230" t="s">
        <v>146</v>
      </c>
      <c r="E317" s="247" t="s">
        <v>1</v>
      </c>
      <c r="F317" s="248" t="s">
        <v>313</v>
      </c>
      <c r="G317" s="246"/>
      <c r="H317" s="249">
        <v>3.52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146</v>
      </c>
      <c r="AU317" s="255" t="s">
        <v>89</v>
      </c>
      <c r="AV317" s="14" t="s">
        <v>86</v>
      </c>
      <c r="AW317" s="14" t="s">
        <v>32</v>
      </c>
      <c r="AX317" s="14" t="s">
        <v>77</v>
      </c>
      <c r="AY317" s="255" t="s">
        <v>136</v>
      </c>
    </row>
    <row r="318" s="14" customFormat="1">
      <c r="A318" s="14"/>
      <c r="B318" s="245"/>
      <c r="C318" s="246"/>
      <c r="D318" s="230" t="s">
        <v>146</v>
      </c>
      <c r="E318" s="246"/>
      <c r="F318" s="248" t="s">
        <v>318</v>
      </c>
      <c r="G318" s="246"/>
      <c r="H318" s="249">
        <v>588.37300000000005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146</v>
      </c>
      <c r="AU318" s="255" t="s">
        <v>89</v>
      </c>
      <c r="AV318" s="14" t="s">
        <v>86</v>
      </c>
      <c r="AW318" s="14" t="s">
        <v>4</v>
      </c>
      <c r="AX318" s="14" t="s">
        <v>82</v>
      </c>
      <c r="AY318" s="255" t="s">
        <v>136</v>
      </c>
    </row>
    <row r="319" s="12" customFormat="1" ht="22.8" customHeight="1">
      <c r="A319" s="12"/>
      <c r="B319" s="201"/>
      <c r="C319" s="202"/>
      <c r="D319" s="203" t="s">
        <v>76</v>
      </c>
      <c r="E319" s="215" t="s">
        <v>235</v>
      </c>
      <c r="F319" s="215" t="s">
        <v>319</v>
      </c>
      <c r="G319" s="202"/>
      <c r="H319" s="202"/>
      <c r="I319" s="205"/>
      <c r="J319" s="216">
        <f>BK319</f>
        <v>0</v>
      </c>
      <c r="K319" s="202"/>
      <c r="L319" s="207"/>
      <c r="M319" s="208"/>
      <c r="N319" s="209"/>
      <c r="O319" s="209"/>
      <c r="P319" s="210">
        <f>P320</f>
        <v>0</v>
      </c>
      <c r="Q319" s="209"/>
      <c r="R319" s="210">
        <f>R320</f>
        <v>0</v>
      </c>
      <c r="S319" s="209"/>
      <c r="T319" s="211">
        <f>T320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2" t="s">
        <v>82</v>
      </c>
      <c r="AT319" s="213" t="s">
        <v>76</v>
      </c>
      <c r="AU319" s="213" t="s">
        <v>82</v>
      </c>
      <c r="AY319" s="212" t="s">
        <v>136</v>
      </c>
      <c r="BK319" s="214">
        <f>BK320</f>
        <v>0</v>
      </c>
    </row>
    <row r="320" s="12" customFormat="1" ht="20.88" customHeight="1">
      <c r="A320" s="12"/>
      <c r="B320" s="201"/>
      <c r="C320" s="202"/>
      <c r="D320" s="203" t="s">
        <v>76</v>
      </c>
      <c r="E320" s="215" t="s">
        <v>320</v>
      </c>
      <c r="F320" s="215" t="s">
        <v>321</v>
      </c>
      <c r="G320" s="202"/>
      <c r="H320" s="202"/>
      <c r="I320" s="205"/>
      <c r="J320" s="216">
        <f>BK320</f>
        <v>0</v>
      </c>
      <c r="K320" s="202"/>
      <c r="L320" s="207"/>
      <c r="M320" s="208"/>
      <c r="N320" s="209"/>
      <c r="O320" s="209"/>
      <c r="P320" s="210">
        <f>SUM(P321:P400)</f>
        <v>0</v>
      </c>
      <c r="Q320" s="209"/>
      <c r="R320" s="210">
        <f>SUM(R321:R400)</f>
        <v>0</v>
      </c>
      <c r="S320" s="209"/>
      <c r="T320" s="211">
        <f>SUM(T321:T400)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2" t="s">
        <v>82</v>
      </c>
      <c r="AT320" s="213" t="s">
        <v>76</v>
      </c>
      <c r="AU320" s="213" t="s">
        <v>86</v>
      </c>
      <c r="AY320" s="212" t="s">
        <v>136</v>
      </c>
      <c r="BK320" s="214">
        <f>SUM(BK321:BK400)</f>
        <v>0</v>
      </c>
    </row>
    <row r="321" s="2" customFormat="1" ht="30" customHeight="1">
      <c r="A321" s="37"/>
      <c r="B321" s="38"/>
      <c r="C321" s="217" t="s">
        <v>322</v>
      </c>
      <c r="D321" s="217" t="s">
        <v>138</v>
      </c>
      <c r="E321" s="218" t="s">
        <v>323</v>
      </c>
      <c r="F321" s="219" t="s">
        <v>324</v>
      </c>
      <c r="G321" s="220" t="s">
        <v>182</v>
      </c>
      <c r="H321" s="221">
        <v>1662</v>
      </c>
      <c r="I321" s="222"/>
      <c r="J321" s="223">
        <f>ROUND(I321*H321,2)</f>
        <v>0</v>
      </c>
      <c r="K321" s="219" t="s">
        <v>142</v>
      </c>
      <c r="L321" s="43"/>
      <c r="M321" s="224" t="s">
        <v>1</v>
      </c>
      <c r="N321" s="225" t="s">
        <v>42</v>
      </c>
      <c r="O321" s="90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8" t="s">
        <v>92</v>
      </c>
      <c r="AT321" s="228" t="s">
        <v>138</v>
      </c>
      <c r="AU321" s="228" t="s">
        <v>89</v>
      </c>
      <c r="AY321" s="16" t="s">
        <v>136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6" t="s">
        <v>82</v>
      </c>
      <c r="BK321" s="229">
        <f>ROUND(I321*H321,2)</f>
        <v>0</v>
      </c>
      <c r="BL321" s="16" t="s">
        <v>92</v>
      </c>
      <c r="BM321" s="228" t="s">
        <v>325</v>
      </c>
    </row>
    <row r="322" s="2" customFormat="1">
      <c r="A322" s="37"/>
      <c r="B322" s="38"/>
      <c r="C322" s="39"/>
      <c r="D322" s="230" t="s">
        <v>144</v>
      </c>
      <c r="E322" s="39"/>
      <c r="F322" s="231" t="s">
        <v>326</v>
      </c>
      <c r="G322" s="39"/>
      <c r="H322" s="39"/>
      <c r="I322" s="232"/>
      <c r="J322" s="39"/>
      <c r="K322" s="39"/>
      <c r="L322" s="43"/>
      <c r="M322" s="233"/>
      <c r="N322" s="234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144</v>
      </c>
      <c r="AU322" s="16" t="s">
        <v>89</v>
      </c>
    </row>
    <row r="323" s="13" customFormat="1">
      <c r="A323" s="13"/>
      <c r="B323" s="235"/>
      <c r="C323" s="236"/>
      <c r="D323" s="230" t="s">
        <v>146</v>
      </c>
      <c r="E323" s="237" t="s">
        <v>1</v>
      </c>
      <c r="F323" s="238" t="s">
        <v>327</v>
      </c>
      <c r="G323" s="236"/>
      <c r="H323" s="237" t="s">
        <v>1</v>
      </c>
      <c r="I323" s="239"/>
      <c r="J323" s="236"/>
      <c r="K323" s="236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146</v>
      </c>
      <c r="AU323" s="244" t="s">
        <v>89</v>
      </c>
      <c r="AV323" s="13" t="s">
        <v>82</v>
      </c>
      <c r="AW323" s="13" t="s">
        <v>32</v>
      </c>
      <c r="AX323" s="13" t="s">
        <v>77</v>
      </c>
      <c r="AY323" s="244" t="s">
        <v>136</v>
      </c>
    </row>
    <row r="324" s="14" customFormat="1">
      <c r="A324" s="14"/>
      <c r="B324" s="245"/>
      <c r="C324" s="246"/>
      <c r="D324" s="230" t="s">
        <v>146</v>
      </c>
      <c r="E324" s="247" t="s">
        <v>1</v>
      </c>
      <c r="F324" s="248" t="s">
        <v>328</v>
      </c>
      <c r="G324" s="246"/>
      <c r="H324" s="249">
        <v>325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146</v>
      </c>
      <c r="AU324" s="255" t="s">
        <v>89</v>
      </c>
      <c r="AV324" s="14" t="s">
        <v>86</v>
      </c>
      <c r="AW324" s="14" t="s">
        <v>32</v>
      </c>
      <c r="AX324" s="14" t="s">
        <v>77</v>
      </c>
      <c r="AY324" s="255" t="s">
        <v>136</v>
      </c>
    </row>
    <row r="325" s="14" customFormat="1">
      <c r="A325" s="14"/>
      <c r="B325" s="245"/>
      <c r="C325" s="246"/>
      <c r="D325" s="230" t="s">
        <v>146</v>
      </c>
      <c r="E325" s="247" t="s">
        <v>1</v>
      </c>
      <c r="F325" s="248" t="s">
        <v>329</v>
      </c>
      <c r="G325" s="246"/>
      <c r="H325" s="249">
        <v>506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146</v>
      </c>
      <c r="AU325" s="255" t="s">
        <v>89</v>
      </c>
      <c r="AV325" s="14" t="s">
        <v>86</v>
      </c>
      <c r="AW325" s="14" t="s">
        <v>32</v>
      </c>
      <c r="AX325" s="14" t="s">
        <v>77</v>
      </c>
      <c r="AY325" s="255" t="s">
        <v>136</v>
      </c>
    </row>
    <row r="326" s="14" customFormat="1">
      <c r="A326" s="14"/>
      <c r="B326" s="245"/>
      <c r="C326" s="246"/>
      <c r="D326" s="230" t="s">
        <v>146</v>
      </c>
      <c r="E326" s="247" t="s">
        <v>1</v>
      </c>
      <c r="F326" s="248" t="s">
        <v>330</v>
      </c>
      <c r="G326" s="246"/>
      <c r="H326" s="249">
        <v>506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146</v>
      </c>
      <c r="AU326" s="255" t="s">
        <v>89</v>
      </c>
      <c r="AV326" s="14" t="s">
        <v>86</v>
      </c>
      <c r="AW326" s="14" t="s">
        <v>32</v>
      </c>
      <c r="AX326" s="14" t="s">
        <v>77</v>
      </c>
      <c r="AY326" s="255" t="s">
        <v>136</v>
      </c>
    </row>
    <row r="327" s="14" customFormat="1">
      <c r="A327" s="14"/>
      <c r="B327" s="245"/>
      <c r="C327" s="246"/>
      <c r="D327" s="230" t="s">
        <v>146</v>
      </c>
      <c r="E327" s="247" t="s">
        <v>1</v>
      </c>
      <c r="F327" s="248" t="s">
        <v>331</v>
      </c>
      <c r="G327" s="246"/>
      <c r="H327" s="249">
        <v>325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146</v>
      </c>
      <c r="AU327" s="255" t="s">
        <v>89</v>
      </c>
      <c r="AV327" s="14" t="s">
        <v>86</v>
      </c>
      <c r="AW327" s="14" t="s">
        <v>32</v>
      </c>
      <c r="AX327" s="14" t="s">
        <v>77</v>
      </c>
      <c r="AY327" s="255" t="s">
        <v>136</v>
      </c>
    </row>
    <row r="328" s="2" customFormat="1" ht="34.8" customHeight="1">
      <c r="A328" s="37"/>
      <c r="B328" s="38"/>
      <c r="C328" s="217" t="s">
        <v>332</v>
      </c>
      <c r="D328" s="217" t="s">
        <v>138</v>
      </c>
      <c r="E328" s="218" t="s">
        <v>333</v>
      </c>
      <c r="F328" s="219" t="s">
        <v>334</v>
      </c>
      <c r="G328" s="220" t="s">
        <v>182</v>
      </c>
      <c r="H328" s="221">
        <v>149580</v>
      </c>
      <c r="I328" s="222"/>
      <c r="J328" s="223">
        <f>ROUND(I328*H328,2)</f>
        <v>0</v>
      </c>
      <c r="K328" s="219" t="s">
        <v>142</v>
      </c>
      <c r="L328" s="43"/>
      <c r="M328" s="224" t="s">
        <v>1</v>
      </c>
      <c r="N328" s="225" t="s">
        <v>42</v>
      </c>
      <c r="O328" s="90"/>
      <c r="P328" s="226">
        <f>O328*H328</f>
        <v>0</v>
      </c>
      <c r="Q328" s="226">
        <v>0</v>
      </c>
      <c r="R328" s="226">
        <f>Q328*H328</f>
        <v>0</v>
      </c>
      <c r="S328" s="226">
        <v>0</v>
      </c>
      <c r="T328" s="22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8" t="s">
        <v>92</v>
      </c>
      <c r="AT328" s="228" t="s">
        <v>138</v>
      </c>
      <c r="AU328" s="228" t="s">
        <v>89</v>
      </c>
      <c r="AY328" s="16" t="s">
        <v>136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6" t="s">
        <v>82</v>
      </c>
      <c r="BK328" s="229">
        <f>ROUND(I328*H328,2)</f>
        <v>0</v>
      </c>
      <c r="BL328" s="16" t="s">
        <v>92</v>
      </c>
      <c r="BM328" s="228" t="s">
        <v>335</v>
      </c>
    </row>
    <row r="329" s="2" customFormat="1">
      <c r="A329" s="37"/>
      <c r="B329" s="38"/>
      <c r="C329" s="39"/>
      <c r="D329" s="230" t="s">
        <v>144</v>
      </c>
      <c r="E329" s="39"/>
      <c r="F329" s="231" t="s">
        <v>336</v>
      </c>
      <c r="G329" s="39"/>
      <c r="H329" s="39"/>
      <c r="I329" s="232"/>
      <c r="J329" s="39"/>
      <c r="K329" s="39"/>
      <c r="L329" s="43"/>
      <c r="M329" s="233"/>
      <c r="N329" s="234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144</v>
      </c>
      <c r="AU329" s="16" t="s">
        <v>89</v>
      </c>
    </row>
    <row r="330" s="14" customFormat="1">
      <c r="A330" s="14"/>
      <c r="B330" s="245"/>
      <c r="C330" s="246"/>
      <c r="D330" s="230" t="s">
        <v>146</v>
      </c>
      <c r="E330" s="247" t="s">
        <v>1</v>
      </c>
      <c r="F330" s="248" t="s">
        <v>337</v>
      </c>
      <c r="G330" s="246"/>
      <c r="H330" s="249">
        <v>149580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146</v>
      </c>
      <c r="AU330" s="255" t="s">
        <v>89</v>
      </c>
      <c r="AV330" s="14" t="s">
        <v>86</v>
      </c>
      <c r="AW330" s="14" t="s">
        <v>32</v>
      </c>
      <c r="AX330" s="14" t="s">
        <v>77</v>
      </c>
      <c r="AY330" s="255" t="s">
        <v>136</v>
      </c>
    </row>
    <row r="331" s="2" customFormat="1" ht="34.8" customHeight="1">
      <c r="A331" s="37"/>
      <c r="B331" s="38"/>
      <c r="C331" s="217" t="s">
        <v>7</v>
      </c>
      <c r="D331" s="217" t="s">
        <v>138</v>
      </c>
      <c r="E331" s="218" t="s">
        <v>338</v>
      </c>
      <c r="F331" s="219" t="s">
        <v>339</v>
      </c>
      <c r="G331" s="220" t="s">
        <v>182</v>
      </c>
      <c r="H331" s="221">
        <v>1662</v>
      </c>
      <c r="I331" s="222"/>
      <c r="J331" s="223">
        <f>ROUND(I331*H331,2)</f>
        <v>0</v>
      </c>
      <c r="K331" s="219" t="s">
        <v>142</v>
      </c>
      <c r="L331" s="43"/>
      <c r="M331" s="224" t="s">
        <v>1</v>
      </c>
      <c r="N331" s="225" t="s">
        <v>42</v>
      </c>
      <c r="O331" s="90"/>
      <c r="P331" s="226">
        <f>O331*H331</f>
        <v>0</v>
      </c>
      <c r="Q331" s="226">
        <v>0</v>
      </c>
      <c r="R331" s="226">
        <f>Q331*H331</f>
        <v>0</v>
      </c>
      <c r="S331" s="226">
        <v>0</v>
      </c>
      <c r="T331" s="227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28" t="s">
        <v>92</v>
      </c>
      <c r="AT331" s="228" t="s">
        <v>138</v>
      </c>
      <c r="AU331" s="228" t="s">
        <v>89</v>
      </c>
      <c r="AY331" s="16" t="s">
        <v>136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6" t="s">
        <v>82</v>
      </c>
      <c r="BK331" s="229">
        <f>ROUND(I331*H331,2)</f>
        <v>0</v>
      </c>
      <c r="BL331" s="16" t="s">
        <v>92</v>
      </c>
      <c r="BM331" s="228" t="s">
        <v>340</v>
      </c>
    </row>
    <row r="332" s="2" customFormat="1">
      <c r="A332" s="37"/>
      <c r="B332" s="38"/>
      <c r="C332" s="39"/>
      <c r="D332" s="230" t="s">
        <v>144</v>
      </c>
      <c r="E332" s="39"/>
      <c r="F332" s="231" t="s">
        <v>341</v>
      </c>
      <c r="G332" s="39"/>
      <c r="H332" s="39"/>
      <c r="I332" s="232"/>
      <c r="J332" s="39"/>
      <c r="K332" s="39"/>
      <c r="L332" s="43"/>
      <c r="M332" s="233"/>
      <c r="N332" s="234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144</v>
      </c>
      <c r="AU332" s="16" t="s">
        <v>89</v>
      </c>
    </row>
    <row r="333" s="2" customFormat="1" ht="22.2" customHeight="1">
      <c r="A333" s="37"/>
      <c r="B333" s="38"/>
      <c r="C333" s="217" t="s">
        <v>342</v>
      </c>
      <c r="D333" s="217" t="s">
        <v>138</v>
      </c>
      <c r="E333" s="218" t="s">
        <v>343</v>
      </c>
      <c r="F333" s="219" t="s">
        <v>344</v>
      </c>
      <c r="G333" s="220" t="s">
        <v>182</v>
      </c>
      <c r="H333" s="221">
        <v>1662</v>
      </c>
      <c r="I333" s="222"/>
      <c r="J333" s="223">
        <f>ROUND(I333*H333,2)</f>
        <v>0</v>
      </c>
      <c r="K333" s="219" t="s">
        <v>142</v>
      </c>
      <c r="L333" s="43"/>
      <c r="M333" s="224" t="s">
        <v>1</v>
      </c>
      <c r="N333" s="225" t="s">
        <v>42</v>
      </c>
      <c r="O333" s="90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28" t="s">
        <v>92</v>
      </c>
      <c r="AT333" s="228" t="s">
        <v>138</v>
      </c>
      <c r="AU333" s="228" t="s">
        <v>89</v>
      </c>
      <c r="AY333" s="16" t="s">
        <v>136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6" t="s">
        <v>82</v>
      </c>
      <c r="BK333" s="229">
        <f>ROUND(I333*H333,2)</f>
        <v>0</v>
      </c>
      <c r="BL333" s="16" t="s">
        <v>92</v>
      </c>
      <c r="BM333" s="228" t="s">
        <v>345</v>
      </c>
    </row>
    <row r="334" s="2" customFormat="1">
      <c r="A334" s="37"/>
      <c r="B334" s="38"/>
      <c r="C334" s="39"/>
      <c r="D334" s="230" t="s">
        <v>144</v>
      </c>
      <c r="E334" s="39"/>
      <c r="F334" s="231" t="s">
        <v>346</v>
      </c>
      <c r="G334" s="39"/>
      <c r="H334" s="39"/>
      <c r="I334" s="232"/>
      <c r="J334" s="39"/>
      <c r="K334" s="39"/>
      <c r="L334" s="43"/>
      <c r="M334" s="233"/>
      <c r="N334" s="234"/>
      <c r="O334" s="90"/>
      <c r="P334" s="90"/>
      <c r="Q334" s="90"/>
      <c r="R334" s="90"/>
      <c r="S334" s="90"/>
      <c r="T334" s="91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144</v>
      </c>
      <c r="AU334" s="16" t="s">
        <v>89</v>
      </c>
    </row>
    <row r="335" s="2" customFormat="1" ht="19.8" customHeight="1">
      <c r="A335" s="37"/>
      <c r="B335" s="38"/>
      <c r="C335" s="217" t="s">
        <v>347</v>
      </c>
      <c r="D335" s="217" t="s">
        <v>138</v>
      </c>
      <c r="E335" s="218" t="s">
        <v>348</v>
      </c>
      <c r="F335" s="219" t="s">
        <v>349</v>
      </c>
      <c r="G335" s="220" t="s">
        <v>182</v>
      </c>
      <c r="H335" s="221">
        <v>1662</v>
      </c>
      <c r="I335" s="222"/>
      <c r="J335" s="223">
        <f>ROUND(I335*H335,2)</f>
        <v>0</v>
      </c>
      <c r="K335" s="219" t="s">
        <v>142</v>
      </c>
      <c r="L335" s="43"/>
      <c r="M335" s="224" t="s">
        <v>1</v>
      </c>
      <c r="N335" s="225" t="s">
        <v>42</v>
      </c>
      <c r="O335" s="90"/>
      <c r="P335" s="226">
        <f>O335*H335</f>
        <v>0</v>
      </c>
      <c r="Q335" s="226">
        <v>0</v>
      </c>
      <c r="R335" s="226">
        <f>Q335*H335</f>
        <v>0</v>
      </c>
      <c r="S335" s="226">
        <v>0</v>
      </c>
      <c r="T335" s="227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28" t="s">
        <v>92</v>
      </c>
      <c r="AT335" s="228" t="s">
        <v>138</v>
      </c>
      <c r="AU335" s="228" t="s">
        <v>89</v>
      </c>
      <c r="AY335" s="16" t="s">
        <v>136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6" t="s">
        <v>82</v>
      </c>
      <c r="BK335" s="229">
        <f>ROUND(I335*H335,2)</f>
        <v>0</v>
      </c>
      <c r="BL335" s="16" t="s">
        <v>92</v>
      </c>
      <c r="BM335" s="228" t="s">
        <v>350</v>
      </c>
    </row>
    <row r="336" s="2" customFormat="1">
      <c r="A336" s="37"/>
      <c r="B336" s="38"/>
      <c r="C336" s="39"/>
      <c r="D336" s="230" t="s">
        <v>144</v>
      </c>
      <c r="E336" s="39"/>
      <c r="F336" s="231" t="s">
        <v>351</v>
      </c>
      <c r="G336" s="39"/>
      <c r="H336" s="39"/>
      <c r="I336" s="232"/>
      <c r="J336" s="39"/>
      <c r="K336" s="39"/>
      <c r="L336" s="43"/>
      <c r="M336" s="233"/>
      <c r="N336" s="234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144</v>
      </c>
      <c r="AU336" s="16" t="s">
        <v>89</v>
      </c>
    </row>
    <row r="337" s="2" customFormat="1" ht="19.8" customHeight="1">
      <c r="A337" s="37"/>
      <c r="B337" s="38"/>
      <c r="C337" s="217" t="s">
        <v>352</v>
      </c>
      <c r="D337" s="217" t="s">
        <v>138</v>
      </c>
      <c r="E337" s="218" t="s">
        <v>353</v>
      </c>
      <c r="F337" s="219" t="s">
        <v>354</v>
      </c>
      <c r="G337" s="220" t="s">
        <v>182</v>
      </c>
      <c r="H337" s="221">
        <v>149580</v>
      </c>
      <c r="I337" s="222"/>
      <c r="J337" s="223">
        <f>ROUND(I337*H337,2)</f>
        <v>0</v>
      </c>
      <c r="K337" s="219" t="s">
        <v>142</v>
      </c>
      <c r="L337" s="43"/>
      <c r="M337" s="224" t="s">
        <v>1</v>
      </c>
      <c r="N337" s="225" t="s">
        <v>42</v>
      </c>
      <c r="O337" s="90"/>
      <c r="P337" s="226">
        <f>O337*H337</f>
        <v>0</v>
      </c>
      <c r="Q337" s="226">
        <v>0</v>
      </c>
      <c r="R337" s="226">
        <f>Q337*H337</f>
        <v>0</v>
      </c>
      <c r="S337" s="226">
        <v>0</v>
      </c>
      <c r="T337" s="22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8" t="s">
        <v>92</v>
      </c>
      <c r="AT337" s="228" t="s">
        <v>138</v>
      </c>
      <c r="AU337" s="228" t="s">
        <v>89</v>
      </c>
      <c r="AY337" s="16" t="s">
        <v>136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6" t="s">
        <v>82</v>
      </c>
      <c r="BK337" s="229">
        <f>ROUND(I337*H337,2)</f>
        <v>0</v>
      </c>
      <c r="BL337" s="16" t="s">
        <v>92</v>
      </c>
      <c r="BM337" s="228" t="s">
        <v>355</v>
      </c>
    </row>
    <row r="338" s="2" customFormat="1">
      <c r="A338" s="37"/>
      <c r="B338" s="38"/>
      <c r="C338" s="39"/>
      <c r="D338" s="230" t="s">
        <v>144</v>
      </c>
      <c r="E338" s="39"/>
      <c r="F338" s="231" t="s">
        <v>356</v>
      </c>
      <c r="G338" s="39"/>
      <c r="H338" s="39"/>
      <c r="I338" s="232"/>
      <c r="J338" s="39"/>
      <c r="K338" s="39"/>
      <c r="L338" s="43"/>
      <c r="M338" s="233"/>
      <c r="N338" s="234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144</v>
      </c>
      <c r="AU338" s="16" t="s">
        <v>89</v>
      </c>
    </row>
    <row r="339" s="14" customFormat="1">
      <c r="A339" s="14"/>
      <c r="B339" s="245"/>
      <c r="C339" s="246"/>
      <c r="D339" s="230" t="s">
        <v>146</v>
      </c>
      <c r="E339" s="247" t="s">
        <v>1</v>
      </c>
      <c r="F339" s="248" t="s">
        <v>337</v>
      </c>
      <c r="G339" s="246"/>
      <c r="H339" s="249">
        <v>149580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146</v>
      </c>
      <c r="AU339" s="255" t="s">
        <v>89</v>
      </c>
      <c r="AV339" s="14" t="s">
        <v>86</v>
      </c>
      <c r="AW339" s="14" t="s">
        <v>32</v>
      </c>
      <c r="AX339" s="14" t="s">
        <v>77</v>
      </c>
      <c r="AY339" s="255" t="s">
        <v>136</v>
      </c>
    </row>
    <row r="340" s="2" customFormat="1" ht="19.8" customHeight="1">
      <c r="A340" s="37"/>
      <c r="B340" s="38"/>
      <c r="C340" s="217" t="s">
        <v>357</v>
      </c>
      <c r="D340" s="217" t="s">
        <v>138</v>
      </c>
      <c r="E340" s="218" t="s">
        <v>358</v>
      </c>
      <c r="F340" s="219" t="s">
        <v>359</v>
      </c>
      <c r="G340" s="220" t="s">
        <v>182</v>
      </c>
      <c r="H340" s="221">
        <v>1662</v>
      </c>
      <c r="I340" s="222"/>
      <c r="J340" s="223">
        <f>ROUND(I340*H340,2)</f>
        <v>0</v>
      </c>
      <c r="K340" s="219" t="s">
        <v>142</v>
      </c>
      <c r="L340" s="43"/>
      <c r="M340" s="224" t="s">
        <v>1</v>
      </c>
      <c r="N340" s="225" t="s">
        <v>42</v>
      </c>
      <c r="O340" s="90"/>
      <c r="P340" s="226">
        <f>O340*H340</f>
        <v>0</v>
      </c>
      <c r="Q340" s="226">
        <v>0</v>
      </c>
      <c r="R340" s="226">
        <f>Q340*H340</f>
        <v>0</v>
      </c>
      <c r="S340" s="226">
        <v>0</v>
      </c>
      <c r="T340" s="22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8" t="s">
        <v>92</v>
      </c>
      <c r="AT340" s="228" t="s">
        <v>138</v>
      </c>
      <c r="AU340" s="228" t="s">
        <v>89</v>
      </c>
      <c r="AY340" s="16" t="s">
        <v>136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6" t="s">
        <v>82</v>
      </c>
      <c r="BK340" s="229">
        <f>ROUND(I340*H340,2)</f>
        <v>0</v>
      </c>
      <c r="BL340" s="16" t="s">
        <v>92</v>
      </c>
      <c r="BM340" s="228" t="s">
        <v>360</v>
      </c>
    </row>
    <row r="341" s="2" customFormat="1">
      <c r="A341" s="37"/>
      <c r="B341" s="38"/>
      <c r="C341" s="39"/>
      <c r="D341" s="230" t="s">
        <v>144</v>
      </c>
      <c r="E341" s="39"/>
      <c r="F341" s="231" t="s">
        <v>361</v>
      </c>
      <c r="G341" s="39"/>
      <c r="H341" s="39"/>
      <c r="I341" s="232"/>
      <c r="J341" s="39"/>
      <c r="K341" s="39"/>
      <c r="L341" s="43"/>
      <c r="M341" s="233"/>
      <c r="N341" s="234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144</v>
      </c>
      <c r="AU341" s="16" t="s">
        <v>89</v>
      </c>
    </row>
    <row r="342" s="2" customFormat="1" ht="14.4" customHeight="1">
      <c r="A342" s="37"/>
      <c r="B342" s="38"/>
      <c r="C342" s="217" t="s">
        <v>362</v>
      </c>
      <c r="D342" s="217" t="s">
        <v>138</v>
      </c>
      <c r="E342" s="218" t="s">
        <v>363</v>
      </c>
      <c r="F342" s="219" t="s">
        <v>364</v>
      </c>
      <c r="G342" s="220" t="s">
        <v>365</v>
      </c>
      <c r="H342" s="221">
        <v>13</v>
      </c>
      <c r="I342" s="222"/>
      <c r="J342" s="223">
        <f>ROUND(I342*H342,2)</f>
        <v>0</v>
      </c>
      <c r="K342" s="219" t="s">
        <v>142</v>
      </c>
      <c r="L342" s="43"/>
      <c r="M342" s="224" t="s">
        <v>1</v>
      </c>
      <c r="N342" s="225" t="s">
        <v>42</v>
      </c>
      <c r="O342" s="90"/>
      <c r="P342" s="226">
        <f>O342*H342</f>
        <v>0</v>
      </c>
      <c r="Q342" s="226">
        <v>0</v>
      </c>
      <c r="R342" s="226">
        <f>Q342*H342</f>
        <v>0</v>
      </c>
      <c r="S342" s="226">
        <v>0</v>
      </c>
      <c r="T342" s="227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8" t="s">
        <v>92</v>
      </c>
      <c r="AT342" s="228" t="s">
        <v>138</v>
      </c>
      <c r="AU342" s="228" t="s">
        <v>89</v>
      </c>
      <c r="AY342" s="16" t="s">
        <v>136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16" t="s">
        <v>82</v>
      </c>
      <c r="BK342" s="229">
        <f>ROUND(I342*H342,2)</f>
        <v>0</v>
      </c>
      <c r="BL342" s="16" t="s">
        <v>92</v>
      </c>
      <c r="BM342" s="228" t="s">
        <v>366</v>
      </c>
    </row>
    <row r="343" s="2" customFormat="1">
      <c r="A343" s="37"/>
      <c r="B343" s="38"/>
      <c r="C343" s="39"/>
      <c r="D343" s="230" t="s">
        <v>144</v>
      </c>
      <c r="E343" s="39"/>
      <c r="F343" s="231" t="s">
        <v>367</v>
      </c>
      <c r="G343" s="39"/>
      <c r="H343" s="39"/>
      <c r="I343" s="232"/>
      <c r="J343" s="39"/>
      <c r="K343" s="39"/>
      <c r="L343" s="43"/>
      <c r="M343" s="233"/>
      <c r="N343" s="234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144</v>
      </c>
      <c r="AU343" s="16" t="s">
        <v>89</v>
      </c>
    </row>
    <row r="344" s="14" customFormat="1">
      <c r="A344" s="14"/>
      <c r="B344" s="245"/>
      <c r="C344" s="246"/>
      <c r="D344" s="230" t="s">
        <v>146</v>
      </c>
      <c r="E344" s="247" t="s">
        <v>1</v>
      </c>
      <c r="F344" s="248" t="s">
        <v>368</v>
      </c>
      <c r="G344" s="246"/>
      <c r="H344" s="249">
        <v>1.5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146</v>
      </c>
      <c r="AU344" s="255" t="s">
        <v>89</v>
      </c>
      <c r="AV344" s="14" t="s">
        <v>86</v>
      </c>
      <c r="AW344" s="14" t="s">
        <v>32</v>
      </c>
      <c r="AX344" s="14" t="s">
        <v>77</v>
      </c>
      <c r="AY344" s="255" t="s">
        <v>136</v>
      </c>
    </row>
    <row r="345" s="14" customFormat="1">
      <c r="A345" s="14"/>
      <c r="B345" s="245"/>
      <c r="C345" s="246"/>
      <c r="D345" s="230" t="s">
        <v>146</v>
      </c>
      <c r="E345" s="247" t="s">
        <v>1</v>
      </c>
      <c r="F345" s="248" t="s">
        <v>369</v>
      </c>
      <c r="G345" s="246"/>
      <c r="H345" s="249">
        <v>1.5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146</v>
      </c>
      <c r="AU345" s="255" t="s">
        <v>89</v>
      </c>
      <c r="AV345" s="14" t="s">
        <v>86</v>
      </c>
      <c r="AW345" s="14" t="s">
        <v>32</v>
      </c>
      <c r="AX345" s="14" t="s">
        <v>77</v>
      </c>
      <c r="AY345" s="255" t="s">
        <v>136</v>
      </c>
    </row>
    <row r="346" s="14" customFormat="1">
      <c r="A346" s="14"/>
      <c r="B346" s="245"/>
      <c r="C346" s="246"/>
      <c r="D346" s="230" t="s">
        <v>146</v>
      </c>
      <c r="E346" s="247" t="s">
        <v>1</v>
      </c>
      <c r="F346" s="248" t="s">
        <v>370</v>
      </c>
      <c r="G346" s="246"/>
      <c r="H346" s="249">
        <v>2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146</v>
      </c>
      <c r="AU346" s="255" t="s">
        <v>89</v>
      </c>
      <c r="AV346" s="14" t="s">
        <v>86</v>
      </c>
      <c r="AW346" s="14" t="s">
        <v>32</v>
      </c>
      <c r="AX346" s="14" t="s">
        <v>77</v>
      </c>
      <c r="AY346" s="255" t="s">
        <v>136</v>
      </c>
    </row>
    <row r="347" s="14" customFormat="1">
      <c r="A347" s="14"/>
      <c r="B347" s="245"/>
      <c r="C347" s="246"/>
      <c r="D347" s="230" t="s">
        <v>146</v>
      </c>
      <c r="E347" s="247" t="s">
        <v>1</v>
      </c>
      <c r="F347" s="248" t="s">
        <v>371</v>
      </c>
      <c r="G347" s="246"/>
      <c r="H347" s="249">
        <v>1.5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146</v>
      </c>
      <c r="AU347" s="255" t="s">
        <v>89</v>
      </c>
      <c r="AV347" s="14" t="s">
        <v>86</v>
      </c>
      <c r="AW347" s="14" t="s">
        <v>32</v>
      </c>
      <c r="AX347" s="14" t="s">
        <v>77</v>
      </c>
      <c r="AY347" s="255" t="s">
        <v>136</v>
      </c>
    </row>
    <row r="348" s="14" customFormat="1">
      <c r="A348" s="14"/>
      <c r="B348" s="245"/>
      <c r="C348" s="246"/>
      <c r="D348" s="230" t="s">
        <v>146</v>
      </c>
      <c r="E348" s="247" t="s">
        <v>1</v>
      </c>
      <c r="F348" s="248" t="s">
        <v>372</v>
      </c>
      <c r="G348" s="246"/>
      <c r="H348" s="249">
        <v>1.5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146</v>
      </c>
      <c r="AU348" s="255" t="s">
        <v>89</v>
      </c>
      <c r="AV348" s="14" t="s">
        <v>86</v>
      </c>
      <c r="AW348" s="14" t="s">
        <v>32</v>
      </c>
      <c r="AX348" s="14" t="s">
        <v>77</v>
      </c>
      <c r="AY348" s="255" t="s">
        <v>136</v>
      </c>
    </row>
    <row r="349" s="14" customFormat="1">
      <c r="A349" s="14"/>
      <c r="B349" s="245"/>
      <c r="C349" s="246"/>
      <c r="D349" s="230" t="s">
        <v>146</v>
      </c>
      <c r="E349" s="247" t="s">
        <v>1</v>
      </c>
      <c r="F349" s="248" t="s">
        <v>373</v>
      </c>
      <c r="G349" s="246"/>
      <c r="H349" s="249">
        <v>2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146</v>
      </c>
      <c r="AU349" s="255" t="s">
        <v>89</v>
      </c>
      <c r="AV349" s="14" t="s">
        <v>86</v>
      </c>
      <c r="AW349" s="14" t="s">
        <v>32</v>
      </c>
      <c r="AX349" s="14" t="s">
        <v>77</v>
      </c>
      <c r="AY349" s="255" t="s">
        <v>136</v>
      </c>
    </row>
    <row r="350" s="14" customFormat="1">
      <c r="A350" s="14"/>
      <c r="B350" s="245"/>
      <c r="C350" s="246"/>
      <c r="D350" s="230" t="s">
        <v>146</v>
      </c>
      <c r="E350" s="247" t="s">
        <v>1</v>
      </c>
      <c r="F350" s="248" t="s">
        <v>374</v>
      </c>
      <c r="G350" s="246"/>
      <c r="H350" s="249">
        <v>3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146</v>
      </c>
      <c r="AU350" s="255" t="s">
        <v>89</v>
      </c>
      <c r="AV350" s="14" t="s">
        <v>86</v>
      </c>
      <c r="AW350" s="14" t="s">
        <v>32</v>
      </c>
      <c r="AX350" s="14" t="s">
        <v>77</v>
      </c>
      <c r="AY350" s="255" t="s">
        <v>136</v>
      </c>
    </row>
    <row r="351" s="2" customFormat="1" ht="22.2" customHeight="1">
      <c r="A351" s="37"/>
      <c r="B351" s="38"/>
      <c r="C351" s="217" t="s">
        <v>375</v>
      </c>
      <c r="D351" s="217" t="s">
        <v>138</v>
      </c>
      <c r="E351" s="218" t="s">
        <v>376</v>
      </c>
      <c r="F351" s="219" t="s">
        <v>377</v>
      </c>
      <c r="G351" s="220" t="s">
        <v>365</v>
      </c>
      <c r="H351" s="221">
        <v>1035</v>
      </c>
      <c r="I351" s="222"/>
      <c r="J351" s="223">
        <f>ROUND(I351*H351,2)</f>
        <v>0</v>
      </c>
      <c r="K351" s="219" t="s">
        <v>142</v>
      </c>
      <c r="L351" s="43"/>
      <c r="M351" s="224" t="s">
        <v>1</v>
      </c>
      <c r="N351" s="225" t="s">
        <v>42</v>
      </c>
      <c r="O351" s="90"/>
      <c r="P351" s="226">
        <f>O351*H351</f>
        <v>0</v>
      </c>
      <c r="Q351" s="226">
        <v>0</v>
      </c>
      <c r="R351" s="226">
        <f>Q351*H351</f>
        <v>0</v>
      </c>
      <c r="S351" s="226">
        <v>0</v>
      </c>
      <c r="T351" s="227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28" t="s">
        <v>92</v>
      </c>
      <c r="AT351" s="228" t="s">
        <v>138</v>
      </c>
      <c r="AU351" s="228" t="s">
        <v>89</v>
      </c>
      <c r="AY351" s="16" t="s">
        <v>136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16" t="s">
        <v>82</v>
      </c>
      <c r="BK351" s="229">
        <f>ROUND(I351*H351,2)</f>
        <v>0</v>
      </c>
      <c r="BL351" s="16" t="s">
        <v>92</v>
      </c>
      <c r="BM351" s="228" t="s">
        <v>378</v>
      </c>
    </row>
    <row r="352" s="2" customFormat="1">
      <c r="A352" s="37"/>
      <c r="B352" s="38"/>
      <c r="C352" s="39"/>
      <c r="D352" s="230" t="s">
        <v>144</v>
      </c>
      <c r="E352" s="39"/>
      <c r="F352" s="231" t="s">
        <v>379</v>
      </c>
      <c r="G352" s="39"/>
      <c r="H352" s="39"/>
      <c r="I352" s="232"/>
      <c r="J352" s="39"/>
      <c r="K352" s="39"/>
      <c r="L352" s="43"/>
      <c r="M352" s="233"/>
      <c r="N352" s="234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144</v>
      </c>
      <c r="AU352" s="16" t="s">
        <v>89</v>
      </c>
    </row>
    <row r="353" s="14" customFormat="1">
      <c r="A353" s="14"/>
      <c r="B353" s="245"/>
      <c r="C353" s="246"/>
      <c r="D353" s="230" t="s">
        <v>146</v>
      </c>
      <c r="E353" s="247" t="s">
        <v>1</v>
      </c>
      <c r="F353" s="248" t="s">
        <v>380</v>
      </c>
      <c r="G353" s="246"/>
      <c r="H353" s="249">
        <v>1035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146</v>
      </c>
      <c r="AU353" s="255" t="s">
        <v>89</v>
      </c>
      <c r="AV353" s="14" t="s">
        <v>86</v>
      </c>
      <c r="AW353" s="14" t="s">
        <v>32</v>
      </c>
      <c r="AX353" s="14" t="s">
        <v>77</v>
      </c>
      <c r="AY353" s="255" t="s">
        <v>136</v>
      </c>
    </row>
    <row r="354" s="2" customFormat="1" ht="14.4" customHeight="1">
      <c r="A354" s="37"/>
      <c r="B354" s="38"/>
      <c r="C354" s="217" t="s">
        <v>381</v>
      </c>
      <c r="D354" s="217" t="s">
        <v>138</v>
      </c>
      <c r="E354" s="218" t="s">
        <v>382</v>
      </c>
      <c r="F354" s="219" t="s">
        <v>383</v>
      </c>
      <c r="G354" s="220" t="s">
        <v>365</v>
      </c>
      <c r="H354" s="221">
        <v>13</v>
      </c>
      <c r="I354" s="222"/>
      <c r="J354" s="223">
        <f>ROUND(I354*H354,2)</f>
        <v>0</v>
      </c>
      <c r="K354" s="219" t="s">
        <v>142</v>
      </c>
      <c r="L354" s="43"/>
      <c r="M354" s="224" t="s">
        <v>1</v>
      </c>
      <c r="N354" s="225" t="s">
        <v>42</v>
      </c>
      <c r="O354" s="90"/>
      <c r="P354" s="226">
        <f>O354*H354</f>
        <v>0</v>
      </c>
      <c r="Q354" s="226">
        <v>0</v>
      </c>
      <c r="R354" s="226">
        <f>Q354*H354</f>
        <v>0</v>
      </c>
      <c r="S354" s="226">
        <v>0</v>
      </c>
      <c r="T354" s="227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8" t="s">
        <v>92</v>
      </c>
      <c r="AT354" s="228" t="s">
        <v>138</v>
      </c>
      <c r="AU354" s="228" t="s">
        <v>89</v>
      </c>
      <c r="AY354" s="16" t="s">
        <v>136</v>
      </c>
      <c r="BE354" s="229">
        <f>IF(N354="základní",J354,0)</f>
        <v>0</v>
      </c>
      <c r="BF354" s="229">
        <f>IF(N354="snížená",J354,0)</f>
        <v>0</v>
      </c>
      <c r="BG354" s="229">
        <f>IF(N354="zákl. přenesená",J354,0)</f>
        <v>0</v>
      </c>
      <c r="BH354" s="229">
        <f>IF(N354="sníž. přenesená",J354,0)</f>
        <v>0</v>
      </c>
      <c r="BI354" s="229">
        <f>IF(N354="nulová",J354,0)</f>
        <v>0</v>
      </c>
      <c r="BJ354" s="16" t="s">
        <v>82</v>
      </c>
      <c r="BK354" s="229">
        <f>ROUND(I354*H354,2)</f>
        <v>0</v>
      </c>
      <c r="BL354" s="16" t="s">
        <v>92</v>
      </c>
      <c r="BM354" s="228" t="s">
        <v>384</v>
      </c>
    </row>
    <row r="355" s="2" customFormat="1">
      <c r="A355" s="37"/>
      <c r="B355" s="38"/>
      <c r="C355" s="39"/>
      <c r="D355" s="230" t="s">
        <v>144</v>
      </c>
      <c r="E355" s="39"/>
      <c r="F355" s="231" t="s">
        <v>385</v>
      </c>
      <c r="G355" s="39"/>
      <c r="H355" s="39"/>
      <c r="I355" s="232"/>
      <c r="J355" s="39"/>
      <c r="K355" s="39"/>
      <c r="L355" s="43"/>
      <c r="M355" s="233"/>
      <c r="N355" s="234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144</v>
      </c>
      <c r="AU355" s="16" t="s">
        <v>89</v>
      </c>
    </row>
    <row r="356" s="2" customFormat="1" ht="14.4" customHeight="1">
      <c r="A356" s="37"/>
      <c r="B356" s="38"/>
      <c r="C356" s="217" t="s">
        <v>386</v>
      </c>
      <c r="D356" s="217" t="s">
        <v>138</v>
      </c>
      <c r="E356" s="218" t="s">
        <v>387</v>
      </c>
      <c r="F356" s="219" t="s">
        <v>388</v>
      </c>
      <c r="G356" s="220" t="s">
        <v>365</v>
      </c>
      <c r="H356" s="221">
        <v>2.5</v>
      </c>
      <c r="I356" s="222"/>
      <c r="J356" s="223">
        <f>ROUND(I356*H356,2)</f>
        <v>0</v>
      </c>
      <c r="K356" s="219" t="s">
        <v>142</v>
      </c>
      <c r="L356" s="43"/>
      <c r="M356" s="224" t="s">
        <v>1</v>
      </c>
      <c r="N356" s="225" t="s">
        <v>42</v>
      </c>
      <c r="O356" s="90"/>
      <c r="P356" s="226">
        <f>O356*H356</f>
        <v>0</v>
      </c>
      <c r="Q356" s="226">
        <v>0</v>
      </c>
      <c r="R356" s="226">
        <f>Q356*H356</f>
        <v>0</v>
      </c>
      <c r="S356" s="226">
        <v>0</v>
      </c>
      <c r="T356" s="227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8" t="s">
        <v>92</v>
      </c>
      <c r="AT356" s="228" t="s">
        <v>138</v>
      </c>
      <c r="AU356" s="228" t="s">
        <v>89</v>
      </c>
      <c r="AY356" s="16" t="s">
        <v>136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16" t="s">
        <v>82</v>
      </c>
      <c r="BK356" s="229">
        <f>ROUND(I356*H356,2)</f>
        <v>0</v>
      </c>
      <c r="BL356" s="16" t="s">
        <v>92</v>
      </c>
      <c r="BM356" s="228" t="s">
        <v>389</v>
      </c>
    </row>
    <row r="357" s="2" customFormat="1">
      <c r="A357" s="37"/>
      <c r="B357" s="38"/>
      <c r="C357" s="39"/>
      <c r="D357" s="230" t="s">
        <v>144</v>
      </c>
      <c r="E357" s="39"/>
      <c r="F357" s="231" t="s">
        <v>390</v>
      </c>
      <c r="G357" s="39"/>
      <c r="H357" s="39"/>
      <c r="I357" s="232"/>
      <c r="J357" s="39"/>
      <c r="K357" s="39"/>
      <c r="L357" s="43"/>
      <c r="M357" s="233"/>
      <c r="N357" s="234"/>
      <c r="O357" s="90"/>
      <c r="P357" s="90"/>
      <c r="Q357" s="90"/>
      <c r="R357" s="90"/>
      <c r="S357" s="90"/>
      <c r="T357" s="91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144</v>
      </c>
      <c r="AU357" s="16" t="s">
        <v>89</v>
      </c>
    </row>
    <row r="358" s="14" customFormat="1">
      <c r="A358" s="14"/>
      <c r="B358" s="245"/>
      <c r="C358" s="246"/>
      <c r="D358" s="230" t="s">
        <v>146</v>
      </c>
      <c r="E358" s="247" t="s">
        <v>1</v>
      </c>
      <c r="F358" s="248" t="s">
        <v>391</v>
      </c>
      <c r="G358" s="246"/>
      <c r="H358" s="249">
        <v>2.5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146</v>
      </c>
      <c r="AU358" s="255" t="s">
        <v>89</v>
      </c>
      <c r="AV358" s="14" t="s">
        <v>86</v>
      </c>
      <c r="AW358" s="14" t="s">
        <v>32</v>
      </c>
      <c r="AX358" s="14" t="s">
        <v>77</v>
      </c>
      <c r="AY358" s="255" t="s">
        <v>136</v>
      </c>
    </row>
    <row r="359" s="2" customFormat="1" ht="22.2" customHeight="1">
      <c r="A359" s="37"/>
      <c r="B359" s="38"/>
      <c r="C359" s="217" t="s">
        <v>392</v>
      </c>
      <c r="D359" s="217" t="s">
        <v>138</v>
      </c>
      <c r="E359" s="218" t="s">
        <v>393</v>
      </c>
      <c r="F359" s="219" t="s">
        <v>394</v>
      </c>
      <c r="G359" s="220" t="s">
        <v>365</v>
      </c>
      <c r="H359" s="221">
        <v>225</v>
      </c>
      <c r="I359" s="222"/>
      <c r="J359" s="223">
        <f>ROUND(I359*H359,2)</f>
        <v>0</v>
      </c>
      <c r="K359" s="219" t="s">
        <v>142</v>
      </c>
      <c r="L359" s="43"/>
      <c r="M359" s="224" t="s">
        <v>1</v>
      </c>
      <c r="N359" s="225" t="s">
        <v>42</v>
      </c>
      <c r="O359" s="90"/>
      <c r="P359" s="226">
        <f>O359*H359</f>
        <v>0</v>
      </c>
      <c r="Q359" s="226">
        <v>0</v>
      </c>
      <c r="R359" s="226">
        <f>Q359*H359</f>
        <v>0</v>
      </c>
      <c r="S359" s="226">
        <v>0</v>
      </c>
      <c r="T359" s="22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8" t="s">
        <v>92</v>
      </c>
      <c r="AT359" s="228" t="s">
        <v>138</v>
      </c>
      <c r="AU359" s="228" t="s">
        <v>89</v>
      </c>
      <c r="AY359" s="16" t="s">
        <v>136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6" t="s">
        <v>82</v>
      </c>
      <c r="BK359" s="229">
        <f>ROUND(I359*H359,2)</f>
        <v>0</v>
      </c>
      <c r="BL359" s="16" t="s">
        <v>92</v>
      </c>
      <c r="BM359" s="228" t="s">
        <v>395</v>
      </c>
    </row>
    <row r="360" s="2" customFormat="1">
      <c r="A360" s="37"/>
      <c r="B360" s="38"/>
      <c r="C360" s="39"/>
      <c r="D360" s="230" t="s">
        <v>144</v>
      </c>
      <c r="E360" s="39"/>
      <c r="F360" s="231" t="s">
        <v>396</v>
      </c>
      <c r="G360" s="39"/>
      <c r="H360" s="39"/>
      <c r="I360" s="232"/>
      <c r="J360" s="39"/>
      <c r="K360" s="39"/>
      <c r="L360" s="43"/>
      <c r="M360" s="233"/>
      <c r="N360" s="234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144</v>
      </c>
      <c r="AU360" s="16" t="s">
        <v>89</v>
      </c>
    </row>
    <row r="361" s="14" customFormat="1">
      <c r="A361" s="14"/>
      <c r="B361" s="245"/>
      <c r="C361" s="246"/>
      <c r="D361" s="230" t="s">
        <v>146</v>
      </c>
      <c r="E361" s="247" t="s">
        <v>1</v>
      </c>
      <c r="F361" s="248" t="s">
        <v>397</v>
      </c>
      <c r="G361" s="246"/>
      <c r="H361" s="249">
        <v>225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146</v>
      </c>
      <c r="AU361" s="255" t="s">
        <v>89</v>
      </c>
      <c r="AV361" s="14" t="s">
        <v>86</v>
      </c>
      <c r="AW361" s="14" t="s">
        <v>32</v>
      </c>
      <c r="AX361" s="14" t="s">
        <v>77</v>
      </c>
      <c r="AY361" s="255" t="s">
        <v>136</v>
      </c>
    </row>
    <row r="362" s="2" customFormat="1" ht="14.4" customHeight="1">
      <c r="A362" s="37"/>
      <c r="B362" s="38"/>
      <c r="C362" s="217" t="s">
        <v>398</v>
      </c>
      <c r="D362" s="217" t="s">
        <v>138</v>
      </c>
      <c r="E362" s="218" t="s">
        <v>399</v>
      </c>
      <c r="F362" s="219" t="s">
        <v>400</v>
      </c>
      <c r="G362" s="220" t="s">
        <v>365</v>
      </c>
      <c r="H362" s="221">
        <v>2.5</v>
      </c>
      <c r="I362" s="222"/>
      <c r="J362" s="223">
        <f>ROUND(I362*H362,2)</f>
        <v>0</v>
      </c>
      <c r="K362" s="219" t="s">
        <v>142</v>
      </c>
      <c r="L362" s="43"/>
      <c r="M362" s="224" t="s">
        <v>1</v>
      </c>
      <c r="N362" s="225" t="s">
        <v>42</v>
      </c>
      <c r="O362" s="90"/>
      <c r="P362" s="226">
        <f>O362*H362</f>
        <v>0</v>
      </c>
      <c r="Q362" s="226">
        <v>0</v>
      </c>
      <c r="R362" s="226">
        <f>Q362*H362</f>
        <v>0</v>
      </c>
      <c r="S362" s="226">
        <v>0</v>
      </c>
      <c r="T362" s="227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28" t="s">
        <v>92</v>
      </c>
      <c r="AT362" s="228" t="s">
        <v>138</v>
      </c>
      <c r="AU362" s="228" t="s">
        <v>89</v>
      </c>
      <c r="AY362" s="16" t="s">
        <v>136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6" t="s">
        <v>82</v>
      </c>
      <c r="BK362" s="229">
        <f>ROUND(I362*H362,2)</f>
        <v>0</v>
      </c>
      <c r="BL362" s="16" t="s">
        <v>92</v>
      </c>
      <c r="BM362" s="228" t="s">
        <v>401</v>
      </c>
    </row>
    <row r="363" s="2" customFormat="1">
      <c r="A363" s="37"/>
      <c r="B363" s="38"/>
      <c r="C363" s="39"/>
      <c r="D363" s="230" t="s">
        <v>144</v>
      </c>
      <c r="E363" s="39"/>
      <c r="F363" s="231" t="s">
        <v>402</v>
      </c>
      <c r="G363" s="39"/>
      <c r="H363" s="39"/>
      <c r="I363" s="232"/>
      <c r="J363" s="39"/>
      <c r="K363" s="39"/>
      <c r="L363" s="43"/>
      <c r="M363" s="233"/>
      <c r="N363" s="234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144</v>
      </c>
      <c r="AU363" s="16" t="s">
        <v>89</v>
      </c>
    </row>
    <row r="364" s="2" customFormat="1" ht="14.4" customHeight="1">
      <c r="A364" s="37"/>
      <c r="B364" s="38"/>
      <c r="C364" s="217" t="s">
        <v>258</v>
      </c>
      <c r="D364" s="217" t="s">
        <v>138</v>
      </c>
      <c r="E364" s="218" t="s">
        <v>403</v>
      </c>
      <c r="F364" s="219" t="s">
        <v>404</v>
      </c>
      <c r="G364" s="220" t="s">
        <v>365</v>
      </c>
      <c r="H364" s="221">
        <v>21</v>
      </c>
      <c r="I364" s="222"/>
      <c r="J364" s="223">
        <f>ROUND(I364*H364,2)</f>
        <v>0</v>
      </c>
      <c r="K364" s="219" t="s">
        <v>142</v>
      </c>
      <c r="L364" s="43"/>
      <c r="M364" s="224" t="s">
        <v>1</v>
      </c>
      <c r="N364" s="225" t="s">
        <v>42</v>
      </c>
      <c r="O364" s="90"/>
      <c r="P364" s="226">
        <f>O364*H364</f>
        <v>0</v>
      </c>
      <c r="Q364" s="226">
        <v>0</v>
      </c>
      <c r="R364" s="226">
        <f>Q364*H364</f>
        <v>0</v>
      </c>
      <c r="S364" s="226">
        <v>0</v>
      </c>
      <c r="T364" s="227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28" t="s">
        <v>92</v>
      </c>
      <c r="AT364" s="228" t="s">
        <v>138</v>
      </c>
      <c r="AU364" s="228" t="s">
        <v>89</v>
      </c>
      <c r="AY364" s="16" t="s">
        <v>136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6" t="s">
        <v>82</v>
      </c>
      <c r="BK364" s="229">
        <f>ROUND(I364*H364,2)</f>
        <v>0</v>
      </c>
      <c r="BL364" s="16" t="s">
        <v>92</v>
      </c>
      <c r="BM364" s="228" t="s">
        <v>405</v>
      </c>
    </row>
    <row r="365" s="2" customFormat="1">
      <c r="A365" s="37"/>
      <c r="B365" s="38"/>
      <c r="C365" s="39"/>
      <c r="D365" s="230" t="s">
        <v>144</v>
      </c>
      <c r="E365" s="39"/>
      <c r="F365" s="231" t="s">
        <v>406</v>
      </c>
      <c r="G365" s="39"/>
      <c r="H365" s="39"/>
      <c r="I365" s="232"/>
      <c r="J365" s="39"/>
      <c r="K365" s="39"/>
      <c r="L365" s="43"/>
      <c r="M365" s="233"/>
      <c r="N365" s="234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144</v>
      </c>
      <c r="AU365" s="16" t="s">
        <v>89</v>
      </c>
    </row>
    <row r="366" s="14" customFormat="1">
      <c r="A366" s="14"/>
      <c r="B366" s="245"/>
      <c r="C366" s="246"/>
      <c r="D366" s="230" t="s">
        <v>146</v>
      </c>
      <c r="E366" s="247" t="s">
        <v>1</v>
      </c>
      <c r="F366" s="248" t="s">
        <v>407</v>
      </c>
      <c r="G366" s="246"/>
      <c r="H366" s="249">
        <v>10.5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146</v>
      </c>
      <c r="AU366" s="255" t="s">
        <v>89</v>
      </c>
      <c r="AV366" s="14" t="s">
        <v>86</v>
      </c>
      <c r="AW366" s="14" t="s">
        <v>32</v>
      </c>
      <c r="AX366" s="14" t="s">
        <v>77</v>
      </c>
      <c r="AY366" s="255" t="s">
        <v>136</v>
      </c>
    </row>
    <row r="367" s="14" customFormat="1">
      <c r="A367" s="14"/>
      <c r="B367" s="245"/>
      <c r="C367" s="246"/>
      <c r="D367" s="230" t="s">
        <v>146</v>
      </c>
      <c r="E367" s="247" t="s">
        <v>1</v>
      </c>
      <c r="F367" s="248" t="s">
        <v>408</v>
      </c>
      <c r="G367" s="246"/>
      <c r="H367" s="249">
        <v>3.5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146</v>
      </c>
      <c r="AU367" s="255" t="s">
        <v>89</v>
      </c>
      <c r="AV367" s="14" t="s">
        <v>86</v>
      </c>
      <c r="AW367" s="14" t="s">
        <v>32</v>
      </c>
      <c r="AX367" s="14" t="s">
        <v>77</v>
      </c>
      <c r="AY367" s="255" t="s">
        <v>136</v>
      </c>
    </row>
    <row r="368" s="14" customFormat="1">
      <c r="A368" s="14"/>
      <c r="B368" s="245"/>
      <c r="C368" s="246"/>
      <c r="D368" s="230" t="s">
        <v>146</v>
      </c>
      <c r="E368" s="247" t="s">
        <v>1</v>
      </c>
      <c r="F368" s="248" t="s">
        <v>409</v>
      </c>
      <c r="G368" s="246"/>
      <c r="H368" s="249">
        <v>3.5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146</v>
      </c>
      <c r="AU368" s="255" t="s">
        <v>89</v>
      </c>
      <c r="AV368" s="14" t="s">
        <v>86</v>
      </c>
      <c r="AW368" s="14" t="s">
        <v>32</v>
      </c>
      <c r="AX368" s="14" t="s">
        <v>77</v>
      </c>
      <c r="AY368" s="255" t="s">
        <v>136</v>
      </c>
    </row>
    <row r="369" s="14" customFormat="1">
      <c r="A369" s="14"/>
      <c r="B369" s="245"/>
      <c r="C369" s="246"/>
      <c r="D369" s="230" t="s">
        <v>146</v>
      </c>
      <c r="E369" s="247" t="s">
        <v>1</v>
      </c>
      <c r="F369" s="248" t="s">
        <v>410</v>
      </c>
      <c r="G369" s="246"/>
      <c r="H369" s="249">
        <v>3.5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146</v>
      </c>
      <c r="AU369" s="255" t="s">
        <v>89</v>
      </c>
      <c r="AV369" s="14" t="s">
        <v>86</v>
      </c>
      <c r="AW369" s="14" t="s">
        <v>32</v>
      </c>
      <c r="AX369" s="14" t="s">
        <v>77</v>
      </c>
      <c r="AY369" s="255" t="s">
        <v>136</v>
      </c>
    </row>
    <row r="370" s="2" customFormat="1" ht="22.2" customHeight="1">
      <c r="A370" s="37"/>
      <c r="B370" s="38"/>
      <c r="C370" s="217" t="s">
        <v>411</v>
      </c>
      <c r="D370" s="217" t="s">
        <v>138</v>
      </c>
      <c r="E370" s="218" t="s">
        <v>412</v>
      </c>
      <c r="F370" s="219" t="s">
        <v>413</v>
      </c>
      <c r="G370" s="220" t="s">
        <v>365</v>
      </c>
      <c r="H370" s="221">
        <v>1890</v>
      </c>
      <c r="I370" s="222"/>
      <c r="J370" s="223">
        <f>ROUND(I370*H370,2)</f>
        <v>0</v>
      </c>
      <c r="K370" s="219" t="s">
        <v>142</v>
      </c>
      <c r="L370" s="43"/>
      <c r="M370" s="224" t="s">
        <v>1</v>
      </c>
      <c r="N370" s="225" t="s">
        <v>42</v>
      </c>
      <c r="O370" s="90"/>
      <c r="P370" s="226">
        <f>O370*H370</f>
        <v>0</v>
      </c>
      <c r="Q370" s="226">
        <v>0</v>
      </c>
      <c r="R370" s="226">
        <f>Q370*H370</f>
        <v>0</v>
      </c>
      <c r="S370" s="226">
        <v>0</v>
      </c>
      <c r="T370" s="227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28" t="s">
        <v>92</v>
      </c>
      <c r="AT370" s="228" t="s">
        <v>138</v>
      </c>
      <c r="AU370" s="228" t="s">
        <v>89</v>
      </c>
      <c r="AY370" s="16" t="s">
        <v>136</v>
      </c>
      <c r="BE370" s="229">
        <f>IF(N370="základní",J370,0)</f>
        <v>0</v>
      </c>
      <c r="BF370" s="229">
        <f>IF(N370="snížená",J370,0)</f>
        <v>0</v>
      </c>
      <c r="BG370" s="229">
        <f>IF(N370="zákl. přenesená",J370,0)</f>
        <v>0</v>
      </c>
      <c r="BH370" s="229">
        <f>IF(N370="sníž. přenesená",J370,0)</f>
        <v>0</v>
      </c>
      <c r="BI370" s="229">
        <f>IF(N370="nulová",J370,0)</f>
        <v>0</v>
      </c>
      <c r="BJ370" s="16" t="s">
        <v>82</v>
      </c>
      <c r="BK370" s="229">
        <f>ROUND(I370*H370,2)</f>
        <v>0</v>
      </c>
      <c r="BL370" s="16" t="s">
        <v>92</v>
      </c>
      <c r="BM370" s="228" t="s">
        <v>414</v>
      </c>
    </row>
    <row r="371" s="2" customFormat="1">
      <c r="A371" s="37"/>
      <c r="B371" s="38"/>
      <c r="C371" s="39"/>
      <c r="D371" s="230" t="s">
        <v>144</v>
      </c>
      <c r="E371" s="39"/>
      <c r="F371" s="231" t="s">
        <v>415</v>
      </c>
      <c r="G371" s="39"/>
      <c r="H371" s="39"/>
      <c r="I371" s="232"/>
      <c r="J371" s="39"/>
      <c r="K371" s="39"/>
      <c r="L371" s="43"/>
      <c r="M371" s="233"/>
      <c r="N371" s="234"/>
      <c r="O371" s="90"/>
      <c r="P371" s="90"/>
      <c r="Q371" s="90"/>
      <c r="R371" s="90"/>
      <c r="S371" s="90"/>
      <c r="T371" s="91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144</v>
      </c>
      <c r="AU371" s="16" t="s">
        <v>89</v>
      </c>
    </row>
    <row r="372" s="14" customFormat="1">
      <c r="A372" s="14"/>
      <c r="B372" s="245"/>
      <c r="C372" s="246"/>
      <c r="D372" s="230" t="s">
        <v>146</v>
      </c>
      <c r="E372" s="247" t="s">
        <v>1</v>
      </c>
      <c r="F372" s="248" t="s">
        <v>416</v>
      </c>
      <c r="G372" s="246"/>
      <c r="H372" s="249">
        <v>1890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146</v>
      </c>
      <c r="AU372" s="255" t="s">
        <v>89</v>
      </c>
      <c r="AV372" s="14" t="s">
        <v>86</v>
      </c>
      <c r="AW372" s="14" t="s">
        <v>32</v>
      </c>
      <c r="AX372" s="14" t="s">
        <v>77</v>
      </c>
      <c r="AY372" s="255" t="s">
        <v>136</v>
      </c>
    </row>
    <row r="373" s="2" customFormat="1" ht="14.4" customHeight="1">
      <c r="A373" s="37"/>
      <c r="B373" s="38"/>
      <c r="C373" s="217" t="s">
        <v>417</v>
      </c>
      <c r="D373" s="217" t="s">
        <v>138</v>
      </c>
      <c r="E373" s="218" t="s">
        <v>418</v>
      </c>
      <c r="F373" s="219" t="s">
        <v>419</v>
      </c>
      <c r="G373" s="220" t="s">
        <v>365</v>
      </c>
      <c r="H373" s="221">
        <v>21</v>
      </c>
      <c r="I373" s="222"/>
      <c r="J373" s="223">
        <f>ROUND(I373*H373,2)</f>
        <v>0</v>
      </c>
      <c r="K373" s="219" t="s">
        <v>142</v>
      </c>
      <c r="L373" s="43"/>
      <c r="M373" s="224" t="s">
        <v>1</v>
      </c>
      <c r="N373" s="225" t="s">
        <v>42</v>
      </c>
      <c r="O373" s="90"/>
      <c r="P373" s="226">
        <f>O373*H373</f>
        <v>0</v>
      </c>
      <c r="Q373" s="226">
        <v>0</v>
      </c>
      <c r="R373" s="226">
        <f>Q373*H373</f>
        <v>0</v>
      </c>
      <c r="S373" s="226">
        <v>0</v>
      </c>
      <c r="T373" s="227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28" t="s">
        <v>92</v>
      </c>
      <c r="AT373" s="228" t="s">
        <v>138</v>
      </c>
      <c r="AU373" s="228" t="s">
        <v>89</v>
      </c>
      <c r="AY373" s="16" t="s">
        <v>136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16" t="s">
        <v>82</v>
      </c>
      <c r="BK373" s="229">
        <f>ROUND(I373*H373,2)</f>
        <v>0</v>
      </c>
      <c r="BL373" s="16" t="s">
        <v>92</v>
      </c>
      <c r="BM373" s="228" t="s">
        <v>420</v>
      </c>
    </row>
    <row r="374" s="2" customFormat="1">
      <c r="A374" s="37"/>
      <c r="B374" s="38"/>
      <c r="C374" s="39"/>
      <c r="D374" s="230" t="s">
        <v>144</v>
      </c>
      <c r="E374" s="39"/>
      <c r="F374" s="231" t="s">
        <v>421</v>
      </c>
      <c r="G374" s="39"/>
      <c r="H374" s="39"/>
      <c r="I374" s="232"/>
      <c r="J374" s="39"/>
      <c r="K374" s="39"/>
      <c r="L374" s="43"/>
      <c r="M374" s="233"/>
      <c r="N374" s="234"/>
      <c r="O374" s="90"/>
      <c r="P374" s="90"/>
      <c r="Q374" s="90"/>
      <c r="R374" s="90"/>
      <c r="S374" s="90"/>
      <c r="T374" s="91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144</v>
      </c>
      <c r="AU374" s="16" t="s">
        <v>89</v>
      </c>
    </row>
    <row r="375" s="2" customFormat="1" ht="22.2" customHeight="1">
      <c r="A375" s="37"/>
      <c r="B375" s="38"/>
      <c r="C375" s="217" t="s">
        <v>422</v>
      </c>
      <c r="D375" s="217" t="s">
        <v>138</v>
      </c>
      <c r="E375" s="218" t="s">
        <v>423</v>
      </c>
      <c r="F375" s="219" t="s">
        <v>424</v>
      </c>
      <c r="G375" s="220" t="s">
        <v>141</v>
      </c>
      <c r="H375" s="221">
        <v>365.19999999999999</v>
      </c>
      <c r="I375" s="222"/>
      <c r="J375" s="223">
        <f>ROUND(I375*H375,2)</f>
        <v>0</v>
      </c>
      <c r="K375" s="219" t="s">
        <v>142</v>
      </c>
      <c r="L375" s="43"/>
      <c r="M375" s="224" t="s">
        <v>1</v>
      </c>
      <c r="N375" s="225" t="s">
        <v>42</v>
      </c>
      <c r="O375" s="90"/>
      <c r="P375" s="226">
        <f>O375*H375</f>
        <v>0</v>
      </c>
      <c r="Q375" s="226">
        <v>0</v>
      </c>
      <c r="R375" s="226">
        <f>Q375*H375</f>
        <v>0</v>
      </c>
      <c r="S375" s="226">
        <v>0</v>
      </c>
      <c r="T375" s="227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28" t="s">
        <v>92</v>
      </c>
      <c r="AT375" s="228" t="s">
        <v>138</v>
      </c>
      <c r="AU375" s="228" t="s">
        <v>89</v>
      </c>
      <c r="AY375" s="16" t="s">
        <v>136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16" t="s">
        <v>82</v>
      </c>
      <c r="BK375" s="229">
        <f>ROUND(I375*H375,2)</f>
        <v>0</v>
      </c>
      <c r="BL375" s="16" t="s">
        <v>92</v>
      </c>
      <c r="BM375" s="228" t="s">
        <v>425</v>
      </c>
    </row>
    <row r="376" s="2" customFormat="1">
      <c r="A376" s="37"/>
      <c r="B376" s="38"/>
      <c r="C376" s="39"/>
      <c r="D376" s="230" t="s">
        <v>144</v>
      </c>
      <c r="E376" s="39"/>
      <c r="F376" s="231" t="s">
        <v>426</v>
      </c>
      <c r="G376" s="39"/>
      <c r="H376" s="39"/>
      <c r="I376" s="232"/>
      <c r="J376" s="39"/>
      <c r="K376" s="39"/>
      <c r="L376" s="43"/>
      <c r="M376" s="233"/>
      <c r="N376" s="234"/>
      <c r="O376" s="90"/>
      <c r="P376" s="90"/>
      <c r="Q376" s="90"/>
      <c r="R376" s="90"/>
      <c r="S376" s="90"/>
      <c r="T376" s="91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144</v>
      </c>
      <c r="AU376" s="16" t="s">
        <v>89</v>
      </c>
    </row>
    <row r="377" s="13" customFormat="1">
      <c r="A377" s="13"/>
      <c r="B377" s="235"/>
      <c r="C377" s="236"/>
      <c r="D377" s="230" t="s">
        <v>146</v>
      </c>
      <c r="E377" s="237" t="s">
        <v>1</v>
      </c>
      <c r="F377" s="238" t="s">
        <v>284</v>
      </c>
      <c r="G377" s="236"/>
      <c r="H377" s="237" t="s">
        <v>1</v>
      </c>
      <c r="I377" s="239"/>
      <c r="J377" s="236"/>
      <c r="K377" s="236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146</v>
      </c>
      <c r="AU377" s="244" t="s">
        <v>89</v>
      </c>
      <c r="AV377" s="13" t="s">
        <v>82</v>
      </c>
      <c r="AW377" s="13" t="s">
        <v>32</v>
      </c>
      <c r="AX377" s="13" t="s">
        <v>77</v>
      </c>
      <c r="AY377" s="244" t="s">
        <v>136</v>
      </c>
    </row>
    <row r="378" s="14" customFormat="1">
      <c r="A378" s="14"/>
      <c r="B378" s="245"/>
      <c r="C378" s="246"/>
      <c r="D378" s="230" t="s">
        <v>146</v>
      </c>
      <c r="E378" s="247" t="s">
        <v>1</v>
      </c>
      <c r="F378" s="248" t="s">
        <v>427</v>
      </c>
      <c r="G378" s="246"/>
      <c r="H378" s="249">
        <v>48.399999999999999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146</v>
      </c>
      <c r="AU378" s="255" t="s">
        <v>89</v>
      </c>
      <c r="AV378" s="14" t="s">
        <v>86</v>
      </c>
      <c r="AW378" s="14" t="s">
        <v>32</v>
      </c>
      <c r="AX378" s="14" t="s">
        <v>77</v>
      </c>
      <c r="AY378" s="255" t="s">
        <v>136</v>
      </c>
    </row>
    <row r="379" s="14" customFormat="1">
      <c r="A379" s="14"/>
      <c r="B379" s="245"/>
      <c r="C379" s="246"/>
      <c r="D379" s="230" t="s">
        <v>146</v>
      </c>
      <c r="E379" s="247" t="s">
        <v>1</v>
      </c>
      <c r="F379" s="248" t="s">
        <v>428</v>
      </c>
      <c r="G379" s="246"/>
      <c r="H379" s="249">
        <v>134.19999999999999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146</v>
      </c>
      <c r="AU379" s="255" t="s">
        <v>89</v>
      </c>
      <c r="AV379" s="14" t="s">
        <v>86</v>
      </c>
      <c r="AW379" s="14" t="s">
        <v>32</v>
      </c>
      <c r="AX379" s="14" t="s">
        <v>77</v>
      </c>
      <c r="AY379" s="255" t="s">
        <v>136</v>
      </c>
    </row>
    <row r="380" s="14" customFormat="1">
      <c r="A380" s="14"/>
      <c r="B380" s="245"/>
      <c r="C380" s="246"/>
      <c r="D380" s="230" t="s">
        <v>146</v>
      </c>
      <c r="E380" s="247" t="s">
        <v>1</v>
      </c>
      <c r="F380" s="248" t="s">
        <v>429</v>
      </c>
      <c r="G380" s="246"/>
      <c r="H380" s="249">
        <v>134.19999999999999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5" t="s">
        <v>146</v>
      </c>
      <c r="AU380" s="255" t="s">
        <v>89</v>
      </c>
      <c r="AV380" s="14" t="s">
        <v>86</v>
      </c>
      <c r="AW380" s="14" t="s">
        <v>32</v>
      </c>
      <c r="AX380" s="14" t="s">
        <v>77</v>
      </c>
      <c r="AY380" s="255" t="s">
        <v>136</v>
      </c>
    </row>
    <row r="381" s="14" customFormat="1">
      <c r="A381" s="14"/>
      <c r="B381" s="245"/>
      <c r="C381" s="246"/>
      <c r="D381" s="230" t="s">
        <v>146</v>
      </c>
      <c r="E381" s="247" t="s">
        <v>1</v>
      </c>
      <c r="F381" s="248" t="s">
        <v>430</v>
      </c>
      <c r="G381" s="246"/>
      <c r="H381" s="249">
        <v>48.399999999999999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146</v>
      </c>
      <c r="AU381" s="255" t="s">
        <v>89</v>
      </c>
      <c r="AV381" s="14" t="s">
        <v>86</v>
      </c>
      <c r="AW381" s="14" t="s">
        <v>32</v>
      </c>
      <c r="AX381" s="14" t="s">
        <v>77</v>
      </c>
      <c r="AY381" s="255" t="s">
        <v>136</v>
      </c>
    </row>
    <row r="382" s="2" customFormat="1" ht="30" customHeight="1">
      <c r="A382" s="37"/>
      <c r="B382" s="38"/>
      <c r="C382" s="217" t="s">
        <v>431</v>
      </c>
      <c r="D382" s="217" t="s">
        <v>138</v>
      </c>
      <c r="E382" s="218" t="s">
        <v>432</v>
      </c>
      <c r="F382" s="219" t="s">
        <v>433</v>
      </c>
      <c r="G382" s="220" t="s">
        <v>141</v>
      </c>
      <c r="H382" s="221">
        <v>10956</v>
      </c>
      <c r="I382" s="222"/>
      <c r="J382" s="223">
        <f>ROUND(I382*H382,2)</f>
        <v>0</v>
      </c>
      <c r="K382" s="219" t="s">
        <v>142</v>
      </c>
      <c r="L382" s="43"/>
      <c r="M382" s="224" t="s">
        <v>1</v>
      </c>
      <c r="N382" s="225" t="s">
        <v>42</v>
      </c>
      <c r="O382" s="90"/>
      <c r="P382" s="226">
        <f>O382*H382</f>
        <v>0</v>
      </c>
      <c r="Q382" s="226">
        <v>0</v>
      </c>
      <c r="R382" s="226">
        <f>Q382*H382</f>
        <v>0</v>
      </c>
      <c r="S382" s="226">
        <v>0</v>
      </c>
      <c r="T382" s="227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28" t="s">
        <v>92</v>
      </c>
      <c r="AT382" s="228" t="s">
        <v>138</v>
      </c>
      <c r="AU382" s="228" t="s">
        <v>89</v>
      </c>
      <c r="AY382" s="16" t="s">
        <v>136</v>
      </c>
      <c r="BE382" s="229">
        <f>IF(N382="základní",J382,0)</f>
        <v>0</v>
      </c>
      <c r="BF382" s="229">
        <f>IF(N382="snížená",J382,0)</f>
        <v>0</v>
      </c>
      <c r="BG382" s="229">
        <f>IF(N382="zákl. přenesená",J382,0)</f>
        <v>0</v>
      </c>
      <c r="BH382" s="229">
        <f>IF(N382="sníž. přenesená",J382,0)</f>
        <v>0</v>
      </c>
      <c r="BI382" s="229">
        <f>IF(N382="nulová",J382,0)</f>
        <v>0</v>
      </c>
      <c r="BJ382" s="16" t="s">
        <v>82</v>
      </c>
      <c r="BK382" s="229">
        <f>ROUND(I382*H382,2)</f>
        <v>0</v>
      </c>
      <c r="BL382" s="16" t="s">
        <v>92</v>
      </c>
      <c r="BM382" s="228" t="s">
        <v>434</v>
      </c>
    </row>
    <row r="383" s="2" customFormat="1">
      <c r="A383" s="37"/>
      <c r="B383" s="38"/>
      <c r="C383" s="39"/>
      <c r="D383" s="230" t="s">
        <v>144</v>
      </c>
      <c r="E383" s="39"/>
      <c r="F383" s="231" t="s">
        <v>435</v>
      </c>
      <c r="G383" s="39"/>
      <c r="H383" s="39"/>
      <c r="I383" s="232"/>
      <c r="J383" s="39"/>
      <c r="K383" s="39"/>
      <c r="L383" s="43"/>
      <c r="M383" s="233"/>
      <c r="N383" s="234"/>
      <c r="O383" s="90"/>
      <c r="P383" s="90"/>
      <c r="Q383" s="90"/>
      <c r="R383" s="90"/>
      <c r="S383" s="90"/>
      <c r="T383" s="91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144</v>
      </c>
      <c r="AU383" s="16" t="s">
        <v>89</v>
      </c>
    </row>
    <row r="384" s="13" customFormat="1">
      <c r="A384" s="13"/>
      <c r="B384" s="235"/>
      <c r="C384" s="236"/>
      <c r="D384" s="230" t="s">
        <v>146</v>
      </c>
      <c r="E384" s="237" t="s">
        <v>1</v>
      </c>
      <c r="F384" s="238" t="s">
        <v>284</v>
      </c>
      <c r="G384" s="236"/>
      <c r="H384" s="237" t="s">
        <v>1</v>
      </c>
      <c r="I384" s="239"/>
      <c r="J384" s="236"/>
      <c r="K384" s="236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146</v>
      </c>
      <c r="AU384" s="244" t="s">
        <v>89</v>
      </c>
      <c r="AV384" s="13" t="s">
        <v>82</v>
      </c>
      <c r="AW384" s="13" t="s">
        <v>32</v>
      </c>
      <c r="AX384" s="13" t="s">
        <v>77</v>
      </c>
      <c r="AY384" s="244" t="s">
        <v>136</v>
      </c>
    </row>
    <row r="385" s="14" customFormat="1">
      <c r="A385" s="14"/>
      <c r="B385" s="245"/>
      <c r="C385" s="246"/>
      <c r="D385" s="230" t="s">
        <v>146</v>
      </c>
      <c r="E385" s="247" t="s">
        <v>1</v>
      </c>
      <c r="F385" s="248" t="s">
        <v>436</v>
      </c>
      <c r="G385" s="246"/>
      <c r="H385" s="249">
        <v>10956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5" t="s">
        <v>146</v>
      </c>
      <c r="AU385" s="255" t="s">
        <v>89</v>
      </c>
      <c r="AV385" s="14" t="s">
        <v>86</v>
      </c>
      <c r="AW385" s="14" t="s">
        <v>32</v>
      </c>
      <c r="AX385" s="14" t="s">
        <v>77</v>
      </c>
      <c r="AY385" s="255" t="s">
        <v>136</v>
      </c>
    </row>
    <row r="386" s="2" customFormat="1" ht="22.2" customHeight="1">
      <c r="A386" s="37"/>
      <c r="B386" s="38"/>
      <c r="C386" s="217" t="s">
        <v>437</v>
      </c>
      <c r="D386" s="217" t="s">
        <v>138</v>
      </c>
      <c r="E386" s="218" t="s">
        <v>438</v>
      </c>
      <c r="F386" s="219" t="s">
        <v>439</v>
      </c>
      <c r="G386" s="220" t="s">
        <v>141</v>
      </c>
      <c r="H386" s="221">
        <v>365.19999999999999</v>
      </c>
      <c r="I386" s="222"/>
      <c r="J386" s="223">
        <f>ROUND(I386*H386,2)</f>
        <v>0</v>
      </c>
      <c r="K386" s="219" t="s">
        <v>142</v>
      </c>
      <c r="L386" s="43"/>
      <c r="M386" s="224" t="s">
        <v>1</v>
      </c>
      <c r="N386" s="225" t="s">
        <v>42</v>
      </c>
      <c r="O386" s="90"/>
      <c r="P386" s="226">
        <f>O386*H386</f>
        <v>0</v>
      </c>
      <c r="Q386" s="226">
        <v>0</v>
      </c>
      <c r="R386" s="226">
        <f>Q386*H386</f>
        <v>0</v>
      </c>
      <c r="S386" s="226">
        <v>0</v>
      </c>
      <c r="T386" s="227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28" t="s">
        <v>92</v>
      </c>
      <c r="AT386" s="228" t="s">
        <v>138</v>
      </c>
      <c r="AU386" s="228" t="s">
        <v>89</v>
      </c>
      <c r="AY386" s="16" t="s">
        <v>136</v>
      </c>
      <c r="BE386" s="229">
        <f>IF(N386="základní",J386,0)</f>
        <v>0</v>
      </c>
      <c r="BF386" s="229">
        <f>IF(N386="snížená",J386,0)</f>
        <v>0</v>
      </c>
      <c r="BG386" s="229">
        <f>IF(N386="zákl. přenesená",J386,0)</f>
        <v>0</v>
      </c>
      <c r="BH386" s="229">
        <f>IF(N386="sníž. přenesená",J386,0)</f>
        <v>0</v>
      </c>
      <c r="BI386" s="229">
        <f>IF(N386="nulová",J386,0)</f>
        <v>0</v>
      </c>
      <c r="BJ386" s="16" t="s">
        <v>82</v>
      </c>
      <c r="BK386" s="229">
        <f>ROUND(I386*H386,2)</f>
        <v>0</v>
      </c>
      <c r="BL386" s="16" t="s">
        <v>92</v>
      </c>
      <c r="BM386" s="228" t="s">
        <v>440</v>
      </c>
    </row>
    <row r="387" s="2" customFormat="1">
      <c r="A387" s="37"/>
      <c r="B387" s="38"/>
      <c r="C387" s="39"/>
      <c r="D387" s="230" t="s">
        <v>144</v>
      </c>
      <c r="E387" s="39"/>
      <c r="F387" s="231" t="s">
        <v>441</v>
      </c>
      <c r="G387" s="39"/>
      <c r="H387" s="39"/>
      <c r="I387" s="232"/>
      <c r="J387" s="39"/>
      <c r="K387" s="39"/>
      <c r="L387" s="43"/>
      <c r="M387" s="233"/>
      <c r="N387" s="234"/>
      <c r="O387" s="90"/>
      <c r="P387" s="90"/>
      <c r="Q387" s="90"/>
      <c r="R387" s="90"/>
      <c r="S387" s="90"/>
      <c r="T387" s="91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144</v>
      </c>
      <c r="AU387" s="16" t="s">
        <v>89</v>
      </c>
    </row>
    <row r="388" s="2" customFormat="1" ht="22.2" customHeight="1">
      <c r="A388" s="37"/>
      <c r="B388" s="38"/>
      <c r="C388" s="217" t="s">
        <v>442</v>
      </c>
      <c r="D388" s="217" t="s">
        <v>138</v>
      </c>
      <c r="E388" s="218" t="s">
        <v>443</v>
      </c>
      <c r="F388" s="219" t="s">
        <v>444</v>
      </c>
      <c r="G388" s="220" t="s">
        <v>182</v>
      </c>
      <c r="H388" s="221">
        <v>91.299999999999997</v>
      </c>
      <c r="I388" s="222"/>
      <c r="J388" s="223">
        <f>ROUND(I388*H388,2)</f>
        <v>0</v>
      </c>
      <c r="K388" s="219" t="s">
        <v>142</v>
      </c>
      <c r="L388" s="43"/>
      <c r="M388" s="224" t="s">
        <v>1</v>
      </c>
      <c r="N388" s="225" t="s">
        <v>42</v>
      </c>
      <c r="O388" s="90"/>
      <c r="P388" s="226">
        <f>O388*H388</f>
        <v>0</v>
      </c>
      <c r="Q388" s="226">
        <v>0</v>
      </c>
      <c r="R388" s="226">
        <f>Q388*H388</f>
        <v>0</v>
      </c>
      <c r="S388" s="226">
        <v>0</v>
      </c>
      <c r="T388" s="227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28" t="s">
        <v>92</v>
      </c>
      <c r="AT388" s="228" t="s">
        <v>138</v>
      </c>
      <c r="AU388" s="228" t="s">
        <v>89</v>
      </c>
      <c r="AY388" s="16" t="s">
        <v>136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16" t="s">
        <v>82</v>
      </c>
      <c r="BK388" s="229">
        <f>ROUND(I388*H388,2)</f>
        <v>0</v>
      </c>
      <c r="BL388" s="16" t="s">
        <v>92</v>
      </c>
      <c r="BM388" s="228" t="s">
        <v>445</v>
      </c>
    </row>
    <row r="389" s="2" customFormat="1">
      <c r="A389" s="37"/>
      <c r="B389" s="38"/>
      <c r="C389" s="39"/>
      <c r="D389" s="230" t="s">
        <v>144</v>
      </c>
      <c r="E389" s="39"/>
      <c r="F389" s="231" t="s">
        <v>446</v>
      </c>
      <c r="G389" s="39"/>
      <c r="H389" s="39"/>
      <c r="I389" s="232"/>
      <c r="J389" s="39"/>
      <c r="K389" s="39"/>
      <c r="L389" s="43"/>
      <c r="M389" s="233"/>
      <c r="N389" s="234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144</v>
      </c>
      <c r="AU389" s="16" t="s">
        <v>89</v>
      </c>
    </row>
    <row r="390" s="13" customFormat="1">
      <c r="A390" s="13"/>
      <c r="B390" s="235"/>
      <c r="C390" s="236"/>
      <c r="D390" s="230" t="s">
        <v>146</v>
      </c>
      <c r="E390" s="237" t="s">
        <v>1</v>
      </c>
      <c r="F390" s="238" t="s">
        <v>284</v>
      </c>
      <c r="G390" s="236"/>
      <c r="H390" s="237" t="s">
        <v>1</v>
      </c>
      <c r="I390" s="239"/>
      <c r="J390" s="236"/>
      <c r="K390" s="236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146</v>
      </c>
      <c r="AU390" s="244" t="s">
        <v>89</v>
      </c>
      <c r="AV390" s="13" t="s">
        <v>82</v>
      </c>
      <c r="AW390" s="13" t="s">
        <v>32</v>
      </c>
      <c r="AX390" s="13" t="s">
        <v>77</v>
      </c>
      <c r="AY390" s="244" t="s">
        <v>136</v>
      </c>
    </row>
    <row r="391" s="14" customFormat="1">
      <c r="A391" s="14"/>
      <c r="B391" s="245"/>
      <c r="C391" s="246"/>
      <c r="D391" s="230" t="s">
        <v>146</v>
      </c>
      <c r="E391" s="247" t="s">
        <v>1</v>
      </c>
      <c r="F391" s="248" t="s">
        <v>285</v>
      </c>
      <c r="G391" s="246"/>
      <c r="H391" s="249">
        <v>12.1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5" t="s">
        <v>146</v>
      </c>
      <c r="AU391" s="255" t="s">
        <v>89</v>
      </c>
      <c r="AV391" s="14" t="s">
        <v>86</v>
      </c>
      <c r="AW391" s="14" t="s">
        <v>32</v>
      </c>
      <c r="AX391" s="14" t="s">
        <v>77</v>
      </c>
      <c r="AY391" s="255" t="s">
        <v>136</v>
      </c>
    </row>
    <row r="392" s="14" customFormat="1">
      <c r="A392" s="14"/>
      <c r="B392" s="245"/>
      <c r="C392" s="246"/>
      <c r="D392" s="230" t="s">
        <v>146</v>
      </c>
      <c r="E392" s="247" t="s">
        <v>1</v>
      </c>
      <c r="F392" s="248" t="s">
        <v>286</v>
      </c>
      <c r="G392" s="246"/>
      <c r="H392" s="249">
        <v>33.549999999999997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146</v>
      </c>
      <c r="AU392" s="255" t="s">
        <v>89</v>
      </c>
      <c r="AV392" s="14" t="s">
        <v>86</v>
      </c>
      <c r="AW392" s="14" t="s">
        <v>32</v>
      </c>
      <c r="AX392" s="14" t="s">
        <v>77</v>
      </c>
      <c r="AY392" s="255" t="s">
        <v>136</v>
      </c>
    </row>
    <row r="393" s="14" customFormat="1">
      <c r="A393" s="14"/>
      <c r="B393" s="245"/>
      <c r="C393" s="246"/>
      <c r="D393" s="230" t="s">
        <v>146</v>
      </c>
      <c r="E393" s="247" t="s">
        <v>1</v>
      </c>
      <c r="F393" s="248" t="s">
        <v>287</v>
      </c>
      <c r="G393" s="246"/>
      <c r="H393" s="249">
        <v>33.549999999999997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146</v>
      </c>
      <c r="AU393" s="255" t="s">
        <v>89</v>
      </c>
      <c r="AV393" s="14" t="s">
        <v>86</v>
      </c>
      <c r="AW393" s="14" t="s">
        <v>32</v>
      </c>
      <c r="AX393" s="14" t="s">
        <v>77</v>
      </c>
      <c r="AY393" s="255" t="s">
        <v>136</v>
      </c>
    </row>
    <row r="394" s="14" customFormat="1">
      <c r="A394" s="14"/>
      <c r="B394" s="245"/>
      <c r="C394" s="246"/>
      <c r="D394" s="230" t="s">
        <v>146</v>
      </c>
      <c r="E394" s="247" t="s">
        <v>1</v>
      </c>
      <c r="F394" s="248" t="s">
        <v>288</v>
      </c>
      <c r="G394" s="246"/>
      <c r="H394" s="249">
        <v>12.1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146</v>
      </c>
      <c r="AU394" s="255" t="s">
        <v>89</v>
      </c>
      <c r="AV394" s="14" t="s">
        <v>86</v>
      </c>
      <c r="AW394" s="14" t="s">
        <v>32</v>
      </c>
      <c r="AX394" s="14" t="s">
        <v>77</v>
      </c>
      <c r="AY394" s="255" t="s">
        <v>136</v>
      </c>
    </row>
    <row r="395" s="2" customFormat="1" ht="30" customHeight="1">
      <c r="A395" s="37"/>
      <c r="B395" s="38"/>
      <c r="C395" s="217" t="s">
        <v>447</v>
      </c>
      <c r="D395" s="217" t="s">
        <v>138</v>
      </c>
      <c r="E395" s="218" t="s">
        <v>448</v>
      </c>
      <c r="F395" s="219" t="s">
        <v>449</v>
      </c>
      <c r="G395" s="220" t="s">
        <v>182</v>
      </c>
      <c r="H395" s="221">
        <v>2739</v>
      </c>
      <c r="I395" s="222"/>
      <c r="J395" s="223">
        <f>ROUND(I395*H395,2)</f>
        <v>0</v>
      </c>
      <c r="K395" s="219" t="s">
        <v>142</v>
      </c>
      <c r="L395" s="43"/>
      <c r="M395" s="224" t="s">
        <v>1</v>
      </c>
      <c r="N395" s="225" t="s">
        <v>42</v>
      </c>
      <c r="O395" s="90"/>
      <c r="P395" s="226">
        <f>O395*H395</f>
        <v>0</v>
      </c>
      <c r="Q395" s="226">
        <v>0</v>
      </c>
      <c r="R395" s="226">
        <f>Q395*H395</f>
        <v>0</v>
      </c>
      <c r="S395" s="226">
        <v>0</v>
      </c>
      <c r="T395" s="227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28" t="s">
        <v>92</v>
      </c>
      <c r="AT395" s="228" t="s">
        <v>138</v>
      </c>
      <c r="AU395" s="228" t="s">
        <v>89</v>
      </c>
      <c r="AY395" s="16" t="s">
        <v>136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16" t="s">
        <v>82</v>
      </c>
      <c r="BK395" s="229">
        <f>ROUND(I395*H395,2)</f>
        <v>0</v>
      </c>
      <c r="BL395" s="16" t="s">
        <v>92</v>
      </c>
      <c r="BM395" s="228" t="s">
        <v>450</v>
      </c>
    </row>
    <row r="396" s="2" customFormat="1">
      <c r="A396" s="37"/>
      <c r="B396" s="38"/>
      <c r="C396" s="39"/>
      <c r="D396" s="230" t="s">
        <v>144</v>
      </c>
      <c r="E396" s="39"/>
      <c r="F396" s="231" t="s">
        <v>451</v>
      </c>
      <c r="G396" s="39"/>
      <c r="H396" s="39"/>
      <c r="I396" s="232"/>
      <c r="J396" s="39"/>
      <c r="K396" s="39"/>
      <c r="L396" s="43"/>
      <c r="M396" s="233"/>
      <c r="N396" s="234"/>
      <c r="O396" s="90"/>
      <c r="P396" s="90"/>
      <c r="Q396" s="90"/>
      <c r="R396" s="90"/>
      <c r="S396" s="90"/>
      <c r="T396" s="91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144</v>
      </c>
      <c r="AU396" s="16" t="s">
        <v>89</v>
      </c>
    </row>
    <row r="397" s="13" customFormat="1">
      <c r="A397" s="13"/>
      <c r="B397" s="235"/>
      <c r="C397" s="236"/>
      <c r="D397" s="230" t="s">
        <v>146</v>
      </c>
      <c r="E397" s="237" t="s">
        <v>1</v>
      </c>
      <c r="F397" s="238" t="s">
        <v>284</v>
      </c>
      <c r="G397" s="236"/>
      <c r="H397" s="237" t="s">
        <v>1</v>
      </c>
      <c r="I397" s="239"/>
      <c r="J397" s="236"/>
      <c r="K397" s="236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146</v>
      </c>
      <c r="AU397" s="244" t="s">
        <v>89</v>
      </c>
      <c r="AV397" s="13" t="s">
        <v>82</v>
      </c>
      <c r="AW397" s="13" t="s">
        <v>32</v>
      </c>
      <c r="AX397" s="13" t="s">
        <v>77</v>
      </c>
      <c r="AY397" s="244" t="s">
        <v>136</v>
      </c>
    </row>
    <row r="398" s="14" customFormat="1">
      <c r="A398" s="14"/>
      <c r="B398" s="245"/>
      <c r="C398" s="246"/>
      <c r="D398" s="230" t="s">
        <v>146</v>
      </c>
      <c r="E398" s="247" t="s">
        <v>1</v>
      </c>
      <c r="F398" s="248" t="s">
        <v>452</v>
      </c>
      <c r="G398" s="246"/>
      <c r="H398" s="249">
        <v>2739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146</v>
      </c>
      <c r="AU398" s="255" t="s">
        <v>89</v>
      </c>
      <c r="AV398" s="14" t="s">
        <v>86</v>
      </c>
      <c r="AW398" s="14" t="s">
        <v>32</v>
      </c>
      <c r="AX398" s="14" t="s">
        <v>77</v>
      </c>
      <c r="AY398" s="255" t="s">
        <v>136</v>
      </c>
    </row>
    <row r="399" s="2" customFormat="1" ht="22.2" customHeight="1">
      <c r="A399" s="37"/>
      <c r="B399" s="38"/>
      <c r="C399" s="217" t="s">
        <v>453</v>
      </c>
      <c r="D399" s="217" t="s">
        <v>138</v>
      </c>
      <c r="E399" s="218" t="s">
        <v>454</v>
      </c>
      <c r="F399" s="219" t="s">
        <v>455</v>
      </c>
      <c r="G399" s="220" t="s">
        <v>182</v>
      </c>
      <c r="H399" s="221">
        <v>91.299999999999997</v>
      </c>
      <c r="I399" s="222"/>
      <c r="J399" s="223">
        <f>ROUND(I399*H399,2)</f>
        <v>0</v>
      </c>
      <c r="K399" s="219" t="s">
        <v>142</v>
      </c>
      <c r="L399" s="43"/>
      <c r="M399" s="224" t="s">
        <v>1</v>
      </c>
      <c r="N399" s="225" t="s">
        <v>42</v>
      </c>
      <c r="O399" s="90"/>
      <c r="P399" s="226">
        <f>O399*H399</f>
        <v>0</v>
      </c>
      <c r="Q399" s="226">
        <v>0</v>
      </c>
      <c r="R399" s="226">
        <f>Q399*H399</f>
        <v>0</v>
      </c>
      <c r="S399" s="226">
        <v>0</v>
      </c>
      <c r="T399" s="227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28" t="s">
        <v>92</v>
      </c>
      <c r="AT399" s="228" t="s">
        <v>138</v>
      </c>
      <c r="AU399" s="228" t="s">
        <v>89</v>
      </c>
      <c r="AY399" s="16" t="s">
        <v>136</v>
      </c>
      <c r="BE399" s="229">
        <f>IF(N399="základní",J399,0)</f>
        <v>0</v>
      </c>
      <c r="BF399" s="229">
        <f>IF(N399="snížená",J399,0)</f>
        <v>0</v>
      </c>
      <c r="BG399" s="229">
        <f>IF(N399="zákl. přenesená",J399,0)</f>
        <v>0</v>
      </c>
      <c r="BH399" s="229">
        <f>IF(N399="sníž. přenesená",J399,0)</f>
        <v>0</v>
      </c>
      <c r="BI399" s="229">
        <f>IF(N399="nulová",J399,0)</f>
        <v>0</v>
      </c>
      <c r="BJ399" s="16" t="s">
        <v>82</v>
      </c>
      <c r="BK399" s="229">
        <f>ROUND(I399*H399,2)</f>
        <v>0</v>
      </c>
      <c r="BL399" s="16" t="s">
        <v>92</v>
      </c>
      <c r="BM399" s="228" t="s">
        <v>456</v>
      </c>
    </row>
    <row r="400" s="2" customFormat="1">
      <c r="A400" s="37"/>
      <c r="B400" s="38"/>
      <c r="C400" s="39"/>
      <c r="D400" s="230" t="s">
        <v>144</v>
      </c>
      <c r="E400" s="39"/>
      <c r="F400" s="231" t="s">
        <v>457</v>
      </c>
      <c r="G400" s="39"/>
      <c r="H400" s="39"/>
      <c r="I400" s="232"/>
      <c r="J400" s="39"/>
      <c r="K400" s="39"/>
      <c r="L400" s="43"/>
      <c r="M400" s="233"/>
      <c r="N400" s="234"/>
      <c r="O400" s="90"/>
      <c r="P400" s="90"/>
      <c r="Q400" s="90"/>
      <c r="R400" s="90"/>
      <c r="S400" s="90"/>
      <c r="T400" s="91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144</v>
      </c>
      <c r="AU400" s="16" t="s">
        <v>89</v>
      </c>
    </row>
    <row r="401" s="12" customFormat="1" ht="22.8" customHeight="1">
      <c r="A401" s="12"/>
      <c r="B401" s="201"/>
      <c r="C401" s="202"/>
      <c r="D401" s="203" t="s">
        <v>76</v>
      </c>
      <c r="E401" s="215" t="s">
        <v>458</v>
      </c>
      <c r="F401" s="215" t="s">
        <v>459</v>
      </c>
      <c r="G401" s="202"/>
      <c r="H401" s="202"/>
      <c r="I401" s="205"/>
      <c r="J401" s="216">
        <f>BK401</f>
        <v>0</v>
      </c>
      <c r="K401" s="202"/>
      <c r="L401" s="207"/>
      <c r="M401" s="208"/>
      <c r="N401" s="209"/>
      <c r="O401" s="209"/>
      <c r="P401" s="210">
        <f>SUM(P402:P410)</f>
        <v>0</v>
      </c>
      <c r="Q401" s="209"/>
      <c r="R401" s="210">
        <f>SUM(R402:R410)</f>
        <v>0</v>
      </c>
      <c r="S401" s="209"/>
      <c r="T401" s="211">
        <f>SUM(T402:T410)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12" t="s">
        <v>82</v>
      </c>
      <c r="AT401" s="213" t="s">
        <v>76</v>
      </c>
      <c r="AU401" s="213" t="s">
        <v>82</v>
      </c>
      <c r="AY401" s="212" t="s">
        <v>136</v>
      </c>
      <c r="BK401" s="214">
        <f>SUM(BK402:BK410)</f>
        <v>0</v>
      </c>
    </row>
    <row r="402" s="2" customFormat="1" ht="30" customHeight="1">
      <c r="A402" s="37"/>
      <c r="B402" s="38"/>
      <c r="C402" s="217" t="s">
        <v>460</v>
      </c>
      <c r="D402" s="217" t="s">
        <v>138</v>
      </c>
      <c r="E402" s="218" t="s">
        <v>461</v>
      </c>
      <c r="F402" s="219" t="s">
        <v>462</v>
      </c>
      <c r="G402" s="220" t="s">
        <v>159</v>
      </c>
      <c r="H402" s="221">
        <v>24.797999999999998</v>
      </c>
      <c r="I402" s="222"/>
      <c r="J402" s="223">
        <f>ROUND(I402*H402,2)</f>
        <v>0</v>
      </c>
      <c r="K402" s="219" t="s">
        <v>142</v>
      </c>
      <c r="L402" s="43"/>
      <c r="M402" s="224" t="s">
        <v>1</v>
      </c>
      <c r="N402" s="225" t="s">
        <v>42</v>
      </c>
      <c r="O402" s="90"/>
      <c r="P402" s="226">
        <f>O402*H402</f>
        <v>0</v>
      </c>
      <c r="Q402" s="226">
        <v>0</v>
      </c>
      <c r="R402" s="226">
        <f>Q402*H402</f>
        <v>0</v>
      </c>
      <c r="S402" s="226">
        <v>0</v>
      </c>
      <c r="T402" s="227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28" t="s">
        <v>92</v>
      </c>
      <c r="AT402" s="228" t="s">
        <v>138</v>
      </c>
      <c r="AU402" s="228" t="s">
        <v>86</v>
      </c>
      <c r="AY402" s="16" t="s">
        <v>136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6" t="s">
        <v>82</v>
      </c>
      <c r="BK402" s="229">
        <f>ROUND(I402*H402,2)</f>
        <v>0</v>
      </c>
      <c r="BL402" s="16" t="s">
        <v>92</v>
      </c>
      <c r="BM402" s="228" t="s">
        <v>463</v>
      </c>
    </row>
    <row r="403" s="2" customFormat="1">
      <c r="A403" s="37"/>
      <c r="B403" s="38"/>
      <c r="C403" s="39"/>
      <c r="D403" s="230" t="s">
        <v>144</v>
      </c>
      <c r="E403" s="39"/>
      <c r="F403" s="231" t="s">
        <v>464</v>
      </c>
      <c r="G403" s="39"/>
      <c r="H403" s="39"/>
      <c r="I403" s="232"/>
      <c r="J403" s="39"/>
      <c r="K403" s="39"/>
      <c r="L403" s="43"/>
      <c r="M403" s="233"/>
      <c r="N403" s="234"/>
      <c r="O403" s="90"/>
      <c r="P403" s="90"/>
      <c r="Q403" s="90"/>
      <c r="R403" s="90"/>
      <c r="S403" s="90"/>
      <c r="T403" s="91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144</v>
      </c>
      <c r="AU403" s="16" t="s">
        <v>86</v>
      </c>
    </row>
    <row r="404" s="2" customFormat="1" ht="22.2" customHeight="1">
      <c r="A404" s="37"/>
      <c r="B404" s="38"/>
      <c r="C404" s="217" t="s">
        <v>465</v>
      </c>
      <c r="D404" s="217" t="s">
        <v>138</v>
      </c>
      <c r="E404" s="218" t="s">
        <v>466</v>
      </c>
      <c r="F404" s="219" t="s">
        <v>467</v>
      </c>
      <c r="G404" s="220" t="s">
        <v>159</v>
      </c>
      <c r="H404" s="221">
        <v>24.797999999999998</v>
      </c>
      <c r="I404" s="222"/>
      <c r="J404" s="223">
        <f>ROUND(I404*H404,2)</f>
        <v>0</v>
      </c>
      <c r="K404" s="219" t="s">
        <v>142</v>
      </c>
      <c r="L404" s="43"/>
      <c r="M404" s="224" t="s">
        <v>1</v>
      </c>
      <c r="N404" s="225" t="s">
        <v>42</v>
      </c>
      <c r="O404" s="90"/>
      <c r="P404" s="226">
        <f>O404*H404</f>
        <v>0</v>
      </c>
      <c r="Q404" s="226">
        <v>0</v>
      </c>
      <c r="R404" s="226">
        <f>Q404*H404</f>
        <v>0</v>
      </c>
      <c r="S404" s="226">
        <v>0</v>
      </c>
      <c r="T404" s="227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28" t="s">
        <v>92</v>
      </c>
      <c r="AT404" s="228" t="s">
        <v>138</v>
      </c>
      <c r="AU404" s="228" t="s">
        <v>86</v>
      </c>
      <c r="AY404" s="16" t="s">
        <v>136</v>
      </c>
      <c r="BE404" s="229">
        <f>IF(N404="základní",J404,0)</f>
        <v>0</v>
      </c>
      <c r="BF404" s="229">
        <f>IF(N404="snížená",J404,0)</f>
        <v>0</v>
      </c>
      <c r="BG404" s="229">
        <f>IF(N404="zákl. přenesená",J404,0)</f>
        <v>0</v>
      </c>
      <c r="BH404" s="229">
        <f>IF(N404="sníž. přenesená",J404,0)</f>
        <v>0</v>
      </c>
      <c r="BI404" s="229">
        <f>IF(N404="nulová",J404,0)</f>
        <v>0</v>
      </c>
      <c r="BJ404" s="16" t="s">
        <v>82</v>
      </c>
      <c r="BK404" s="229">
        <f>ROUND(I404*H404,2)</f>
        <v>0</v>
      </c>
      <c r="BL404" s="16" t="s">
        <v>92</v>
      </c>
      <c r="BM404" s="228" t="s">
        <v>468</v>
      </c>
    </row>
    <row r="405" s="2" customFormat="1">
      <c r="A405" s="37"/>
      <c r="B405" s="38"/>
      <c r="C405" s="39"/>
      <c r="D405" s="230" t="s">
        <v>144</v>
      </c>
      <c r="E405" s="39"/>
      <c r="F405" s="231" t="s">
        <v>469</v>
      </c>
      <c r="G405" s="39"/>
      <c r="H405" s="39"/>
      <c r="I405" s="232"/>
      <c r="J405" s="39"/>
      <c r="K405" s="39"/>
      <c r="L405" s="43"/>
      <c r="M405" s="233"/>
      <c r="N405" s="234"/>
      <c r="O405" s="90"/>
      <c r="P405" s="90"/>
      <c r="Q405" s="90"/>
      <c r="R405" s="90"/>
      <c r="S405" s="90"/>
      <c r="T405" s="91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6" t="s">
        <v>144</v>
      </c>
      <c r="AU405" s="16" t="s">
        <v>86</v>
      </c>
    </row>
    <row r="406" s="2" customFormat="1" ht="22.2" customHeight="1">
      <c r="A406" s="37"/>
      <c r="B406" s="38"/>
      <c r="C406" s="217" t="s">
        <v>470</v>
      </c>
      <c r="D406" s="217" t="s">
        <v>138</v>
      </c>
      <c r="E406" s="218" t="s">
        <v>471</v>
      </c>
      <c r="F406" s="219" t="s">
        <v>472</v>
      </c>
      <c r="G406" s="220" t="s">
        <v>159</v>
      </c>
      <c r="H406" s="221">
        <v>223.18199999999999</v>
      </c>
      <c r="I406" s="222"/>
      <c r="J406" s="223">
        <f>ROUND(I406*H406,2)</f>
        <v>0</v>
      </c>
      <c r="K406" s="219" t="s">
        <v>142</v>
      </c>
      <c r="L406" s="43"/>
      <c r="M406" s="224" t="s">
        <v>1</v>
      </c>
      <c r="N406" s="225" t="s">
        <v>42</v>
      </c>
      <c r="O406" s="90"/>
      <c r="P406" s="226">
        <f>O406*H406</f>
        <v>0</v>
      </c>
      <c r="Q406" s="226">
        <v>0</v>
      </c>
      <c r="R406" s="226">
        <f>Q406*H406</f>
        <v>0</v>
      </c>
      <c r="S406" s="226">
        <v>0</v>
      </c>
      <c r="T406" s="227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28" t="s">
        <v>92</v>
      </c>
      <c r="AT406" s="228" t="s">
        <v>138</v>
      </c>
      <c r="AU406" s="228" t="s">
        <v>86</v>
      </c>
      <c r="AY406" s="16" t="s">
        <v>136</v>
      </c>
      <c r="BE406" s="229">
        <f>IF(N406="základní",J406,0)</f>
        <v>0</v>
      </c>
      <c r="BF406" s="229">
        <f>IF(N406="snížená",J406,0)</f>
        <v>0</v>
      </c>
      <c r="BG406" s="229">
        <f>IF(N406="zákl. přenesená",J406,0)</f>
        <v>0</v>
      </c>
      <c r="BH406" s="229">
        <f>IF(N406="sníž. přenesená",J406,0)</f>
        <v>0</v>
      </c>
      <c r="BI406" s="229">
        <f>IF(N406="nulová",J406,0)</f>
        <v>0</v>
      </c>
      <c r="BJ406" s="16" t="s">
        <v>82</v>
      </c>
      <c r="BK406" s="229">
        <f>ROUND(I406*H406,2)</f>
        <v>0</v>
      </c>
      <c r="BL406" s="16" t="s">
        <v>92</v>
      </c>
      <c r="BM406" s="228" t="s">
        <v>473</v>
      </c>
    </row>
    <row r="407" s="2" customFormat="1">
      <c r="A407" s="37"/>
      <c r="B407" s="38"/>
      <c r="C407" s="39"/>
      <c r="D407" s="230" t="s">
        <v>144</v>
      </c>
      <c r="E407" s="39"/>
      <c r="F407" s="231" t="s">
        <v>474</v>
      </c>
      <c r="G407" s="39"/>
      <c r="H407" s="39"/>
      <c r="I407" s="232"/>
      <c r="J407" s="39"/>
      <c r="K407" s="39"/>
      <c r="L407" s="43"/>
      <c r="M407" s="233"/>
      <c r="N407" s="234"/>
      <c r="O407" s="90"/>
      <c r="P407" s="90"/>
      <c r="Q407" s="90"/>
      <c r="R407" s="90"/>
      <c r="S407" s="90"/>
      <c r="T407" s="91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144</v>
      </c>
      <c r="AU407" s="16" t="s">
        <v>86</v>
      </c>
    </row>
    <row r="408" s="14" customFormat="1">
      <c r="A408" s="14"/>
      <c r="B408" s="245"/>
      <c r="C408" s="246"/>
      <c r="D408" s="230" t="s">
        <v>146</v>
      </c>
      <c r="E408" s="246"/>
      <c r="F408" s="248" t="s">
        <v>475</v>
      </c>
      <c r="G408" s="246"/>
      <c r="H408" s="249">
        <v>223.18199999999999</v>
      </c>
      <c r="I408" s="250"/>
      <c r="J408" s="246"/>
      <c r="K408" s="246"/>
      <c r="L408" s="251"/>
      <c r="M408" s="252"/>
      <c r="N408" s="253"/>
      <c r="O408" s="253"/>
      <c r="P408" s="253"/>
      <c r="Q408" s="253"/>
      <c r="R408" s="253"/>
      <c r="S408" s="253"/>
      <c r="T408" s="25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5" t="s">
        <v>146</v>
      </c>
      <c r="AU408" s="255" t="s">
        <v>86</v>
      </c>
      <c r="AV408" s="14" t="s">
        <v>86</v>
      </c>
      <c r="AW408" s="14" t="s">
        <v>4</v>
      </c>
      <c r="AX408" s="14" t="s">
        <v>82</v>
      </c>
      <c r="AY408" s="255" t="s">
        <v>136</v>
      </c>
    </row>
    <row r="409" s="2" customFormat="1" ht="30" customHeight="1">
      <c r="A409" s="37"/>
      <c r="B409" s="38"/>
      <c r="C409" s="217" t="s">
        <v>476</v>
      </c>
      <c r="D409" s="217" t="s">
        <v>138</v>
      </c>
      <c r="E409" s="218" t="s">
        <v>477</v>
      </c>
      <c r="F409" s="219" t="s">
        <v>478</v>
      </c>
      <c r="G409" s="220" t="s">
        <v>159</v>
      </c>
      <c r="H409" s="221">
        <v>24.797999999999998</v>
      </c>
      <c r="I409" s="222"/>
      <c r="J409" s="223">
        <f>ROUND(I409*H409,2)</f>
        <v>0</v>
      </c>
      <c r="K409" s="219" t="s">
        <v>142</v>
      </c>
      <c r="L409" s="43"/>
      <c r="M409" s="224" t="s">
        <v>1</v>
      </c>
      <c r="N409" s="225" t="s">
        <v>42</v>
      </c>
      <c r="O409" s="90"/>
      <c r="P409" s="226">
        <f>O409*H409</f>
        <v>0</v>
      </c>
      <c r="Q409" s="226">
        <v>0</v>
      </c>
      <c r="R409" s="226">
        <f>Q409*H409</f>
        <v>0</v>
      </c>
      <c r="S409" s="226">
        <v>0</v>
      </c>
      <c r="T409" s="227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28" t="s">
        <v>92</v>
      </c>
      <c r="AT409" s="228" t="s">
        <v>138</v>
      </c>
      <c r="AU409" s="228" t="s">
        <v>86</v>
      </c>
      <c r="AY409" s="16" t="s">
        <v>136</v>
      </c>
      <c r="BE409" s="229">
        <f>IF(N409="základní",J409,0)</f>
        <v>0</v>
      </c>
      <c r="BF409" s="229">
        <f>IF(N409="snížená",J409,0)</f>
        <v>0</v>
      </c>
      <c r="BG409" s="229">
        <f>IF(N409="zákl. přenesená",J409,0)</f>
        <v>0</v>
      </c>
      <c r="BH409" s="229">
        <f>IF(N409="sníž. přenesená",J409,0)</f>
        <v>0</v>
      </c>
      <c r="BI409" s="229">
        <f>IF(N409="nulová",J409,0)</f>
        <v>0</v>
      </c>
      <c r="BJ409" s="16" t="s">
        <v>82</v>
      </c>
      <c r="BK409" s="229">
        <f>ROUND(I409*H409,2)</f>
        <v>0</v>
      </c>
      <c r="BL409" s="16" t="s">
        <v>92</v>
      </c>
      <c r="BM409" s="228" t="s">
        <v>479</v>
      </c>
    </row>
    <row r="410" s="2" customFormat="1">
      <c r="A410" s="37"/>
      <c r="B410" s="38"/>
      <c r="C410" s="39"/>
      <c r="D410" s="230" t="s">
        <v>144</v>
      </c>
      <c r="E410" s="39"/>
      <c r="F410" s="231" t="s">
        <v>480</v>
      </c>
      <c r="G410" s="39"/>
      <c r="H410" s="39"/>
      <c r="I410" s="232"/>
      <c r="J410" s="39"/>
      <c r="K410" s="39"/>
      <c r="L410" s="43"/>
      <c r="M410" s="233"/>
      <c r="N410" s="234"/>
      <c r="O410" s="90"/>
      <c r="P410" s="90"/>
      <c r="Q410" s="90"/>
      <c r="R410" s="90"/>
      <c r="S410" s="90"/>
      <c r="T410" s="91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144</v>
      </c>
      <c r="AU410" s="16" t="s">
        <v>86</v>
      </c>
    </row>
    <row r="411" s="12" customFormat="1" ht="22.8" customHeight="1">
      <c r="A411" s="12"/>
      <c r="B411" s="201"/>
      <c r="C411" s="202"/>
      <c r="D411" s="203" t="s">
        <v>76</v>
      </c>
      <c r="E411" s="215" t="s">
        <v>481</v>
      </c>
      <c r="F411" s="215" t="s">
        <v>482</v>
      </c>
      <c r="G411" s="202"/>
      <c r="H411" s="202"/>
      <c r="I411" s="205"/>
      <c r="J411" s="216">
        <f>BK411</f>
        <v>0</v>
      </c>
      <c r="K411" s="202"/>
      <c r="L411" s="207"/>
      <c r="M411" s="208"/>
      <c r="N411" s="209"/>
      <c r="O411" s="209"/>
      <c r="P411" s="210">
        <f>SUM(P412:P413)</f>
        <v>0</v>
      </c>
      <c r="Q411" s="209"/>
      <c r="R411" s="210">
        <f>SUM(R412:R413)</f>
        <v>0</v>
      </c>
      <c r="S411" s="209"/>
      <c r="T411" s="211">
        <f>SUM(T412:T413)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2" t="s">
        <v>82</v>
      </c>
      <c r="AT411" s="213" t="s">
        <v>76</v>
      </c>
      <c r="AU411" s="213" t="s">
        <v>82</v>
      </c>
      <c r="AY411" s="212" t="s">
        <v>136</v>
      </c>
      <c r="BK411" s="214">
        <f>SUM(BK412:BK413)</f>
        <v>0</v>
      </c>
    </row>
    <row r="412" s="2" customFormat="1" ht="22.2" customHeight="1">
      <c r="A412" s="37"/>
      <c r="B412" s="38"/>
      <c r="C412" s="217" t="s">
        <v>483</v>
      </c>
      <c r="D412" s="217" t="s">
        <v>138</v>
      </c>
      <c r="E412" s="218" t="s">
        <v>484</v>
      </c>
      <c r="F412" s="219" t="s">
        <v>485</v>
      </c>
      <c r="G412" s="220" t="s">
        <v>159</v>
      </c>
      <c r="H412" s="221">
        <v>137.54599999999999</v>
      </c>
      <c r="I412" s="222"/>
      <c r="J412" s="223">
        <f>ROUND(I412*H412,2)</f>
        <v>0</v>
      </c>
      <c r="K412" s="219" t="s">
        <v>142</v>
      </c>
      <c r="L412" s="43"/>
      <c r="M412" s="224" t="s">
        <v>1</v>
      </c>
      <c r="N412" s="225" t="s">
        <v>42</v>
      </c>
      <c r="O412" s="90"/>
      <c r="P412" s="226">
        <f>O412*H412</f>
        <v>0</v>
      </c>
      <c r="Q412" s="226">
        <v>0</v>
      </c>
      <c r="R412" s="226">
        <f>Q412*H412</f>
        <v>0</v>
      </c>
      <c r="S412" s="226">
        <v>0</v>
      </c>
      <c r="T412" s="227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28" t="s">
        <v>92</v>
      </c>
      <c r="AT412" s="228" t="s">
        <v>138</v>
      </c>
      <c r="AU412" s="228" t="s">
        <v>86</v>
      </c>
      <c r="AY412" s="16" t="s">
        <v>136</v>
      </c>
      <c r="BE412" s="229">
        <f>IF(N412="základní",J412,0)</f>
        <v>0</v>
      </c>
      <c r="BF412" s="229">
        <f>IF(N412="snížená",J412,0)</f>
        <v>0</v>
      </c>
      <c r="BG412" s="229">
        <f>IF(N412="zákl. přenesená",J412,0)</f>
        <v>0</v>
      </c>
      <c r="BH412" s="229">
        <f>IF(N412="sníž. přenesená",J412,0)</f>
        <v>0</v>
      </c>
      <c r="BI412" s="229">
        <f>IF(N412="nulová",J412,0)</f>
        <v>0</v>
      </c>
      <c r="BJ412" s="16" t="s">
        <v>82</v>
      </c>
      <c r="BK412" s="229">
        <f>ROUND(I412*H412,2)</f>
        <v>0</v>
      </c>
      <c r="BL412" s="16" t="s">
        <v>92</v>
      </c>
      <c r="BM412" s="228" t="s">
        <v>486</v>
      </c>
    </row>
    <row r="413" s="2" customFormat="1">
      <c r="A413" s="37"/>
      <c r="B413" s="38"/>
      <c r="C413" s="39"/>
      <c r="D413" s="230" t="s">
        <v>144</v>
      </c>
      <c r="E413" s="39"/>
      <c r="F413" s="231" t="s">
        <v>487</v>
      </c>
      <c r="G413" s="39"/>
      <c r="H413" s="39"/>
      <c r="I413" s="232"/>
      <c r="J413" s="39"/>
      <c r="K413" s="39"/>
      <c r="L413" s="43"/>
      <c r="M413" s="233"/>
      <c r="N413" s="234"/>
      <c r="O413" s="90"/>
      <c r="P413" s="90"/>
      <c r="Q413" s="90"/>
      <c r="R413" s="90"/>
      <c r="S413" s="90"/>
      <c r="T413" s="91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144</v>
      </c>
      <c r="AU413" s="16" t="s">
        <v>86</v>
      </c>
    </row>
    <row r="414" s="12" customFormat="1" ht="25.92" customHeight="1">
      <c r="A414" s="12"/>
      <c r="B414" s="201"/>
      <c r="C414" s="202"/>
      <c r="D414" s="203" t="s">
        <v>76</v>
      </c>
      <c r="E414" s="204" t="s">
        <v>488</v>
      </c>
      <c r="F414" s="204" t="s">
        <v>489</v>
      </c>
      <c r="G414" s="202"/>
      <c r="H414" s="202"/>
      <c r="I414" s="205"/>
      <c r="J414" s="206">
        <f>BK414</f>
        <v>0</v>
      </c>
      <c r="K414" s="202"/>
      <c r="L414" s="207"/>
      <c r="M414" s="208"/>
      <c r="N414" s="209"/>
      <c r="O414" s="209"/>
      <c r="P414" s="210">
        <f>P415+P438+P570+P588+P894+P916</f>
        <v>0</v>
      </c>
      <c r="Q414" s="209"/>
      <c r="R414" s="210">
        <f>R415+R438+R570+R588+R894+R916</f>
        <v>32.987000040000005</v>
      </c>
      <c r="S414" s="209"/>
      <c r="T414" s="211">
        <f>T415+T438+T570+T588+T894+T916</f>
        <v>24.792402000000003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12" t="s">
        <v>86</v>
      </c>
      <c r="AT414" s="213" t="s">
        <v>76</v>
      </c>
      <c r="AU414" s="213" t="s">
        <v>77</v>
      </c>
      <c r="AY414" s="212" t="s">
        <v>136</v>
      </c>
      <c r="BK414" s="214">
        <f>BK415+BK438+BK570+BK588+BK894+BK916</f>
        <v>0</v>
      </c>
    </row>
    <row r="415" s="12" customFormat="1" ht="22.8" customHeight="1">
      <c r="A415" s="12"/>
      <c r="B415" s="201"/>
      <c r="C415" s="202"/>
      <c r="D415" s="203" t="s">
        <v>76</v>
      </c>
      <c r="E415" s="215" t="s">
        <v>490</v>
      </c>
      <c r="F415" s="215" t="s">
        <v>491</v>
      </c>
      <c r="G415" s="202"/>
      <c r="H415" s="202"/>
      <c r="I415" s="205"/>
      <c r="J415" s="216">
        <f>BK415</f>
        <v>0</v>
      </c>
      <c r="K415" s="202"/>
      <c r="L415" s="207"/>
      <c r="M415" s="208"/>
      <c r="N415" s="209"/>
      <c r="O415" s="209"/>
      <c r="P415" s="210">
        <f>SUM(P416:P437)</f>
        <v>0</v>
      </c>
      <c r="Q415" s="209"/>
      <c r="R415" s="210">
        <f>SUM(R416:R437)</f>
        <v>0.13868419999999998</v>
      </c>
      <c r="S415" s="209"/>
      <c r="T415" s="211">
        <f>SUM(T416:T437)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12" t="s">
        <v>86</v>
      </c>
      <c r="AT415" s="213" t="s">
        <v>76</v>
      </c>
      <c r="AU415" s="213" t="s">
        <v>82</v>
      </c>
      <c r="AY415" s="212" t="s">
        <v>136</v>
      </c>
      <c r="BK415" s="214">
        <f>SUM(BK416:BK437)</f>
        <v>0</v>
      </c>
    </row>
    <row r="416" s="2" customFormat="1" ht="22.2" customHeight="1">
      <c r="A416" s="37"/>
      <c r="B416" s="38"/>
      <c r="C416" s="217" t="s">
        <v>492</v>
      </c>
      <c r="D416" s="217" t="s">
        <v>138</v>
      </c>
      <c r="E416" s="218" t="s">
        <v>493</v>
      </c>
      <c r="F416" s="219" t="s">
        <v>494</v>
      </c>
      <c r="G416" s="220" t="s">
        <v>182</v>
      </c>
      <c r="H416" s="221">
        <v>121.084</v>
      </c>
      <c r="I416" s="222"/>
      <c r="J416" s="223">
        <f>ROUND(I416*H416,2)</f>
        <v>0</v>
      </c>
      <c r="K416" s="219" t="s">
        <v>142</v>
      </c>
      <c r="L416" s="43"/>
      <c r="M416" s="224" t="s">
        <v>1</v>
      </c>
      <c r="N416" s="225" t="s">
        <v>42</v>
      </c>
      <c r="O416" s="90"/>
      <c r="P416" s="226">
        <f>O416*H416</f>
        <v>0</v>
      </c>
      <c r="Q416" s="226">
        <v>0.00040000000000000002</v>
      </c>
      <c r="R416" s="226">
        <f>Q416*H416</f>
        <v>0.0484336</v>
      </c>
      <c r="S416" s="226">
        <v>0</v>
      </c>
      <c r="T416" s="227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28" t="s">
        <v>259</v>
      </c>
      <c r="AT416" s="228" t="s">
        <v>138</v>
      </c>
      <c r="AU416" s="228" t="s">
        <v>86</v>
      </c>
      <c r="AY416" s="16" t="s">
        <v>136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16" t="s">
        <v>82</v>
      </c>
      <c r="BK416" s="229">
        <f>ROUND(I416*H416,2)</f>
        <v>0</v>
      </c>
      <c r="BL416" s="16" t="s">
        <v>259</v>
      </c>
      <c r="BM416" s="228" t="s">
        <v>495</v>
      </c>
    </row>
    <row r="417" s="2" customFormat="1">
      <c r="A417" s="37"/>
      <c r="B417" s="38"/>
      <c r="C417" s="39"/>
      <c r="D417" s="230" t="s">
        <v>144</v>
      </c>
      <c r="E417" s="39"/>
      <c r="F417" s="231" t="s">
        <v>496</v>
      </c>
      <c r="G417" s="39"/>
      <c r="H417" s="39"/>
      <c r="I417" s="232"/>
      <c r="J417" s="39"/>
      <c r="K417" s="39"/>
      <c r="L417" s="43"/>
      <c r="M417" s="233"/>
      <c r="N417" s="234"/>
      <c r="O417" s="90"/>
      <c r="P417" s="90"/>
      <c r="Q417" s="90"/>
      <c r="R417" s="90"/>
      <c r="S417" s="90"/>
      <c r="T417" s="91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6" t="s">
        <v>144</v>
      </c>
      <c r="AU417" s="16" t="s">
        <v>86</v>
      </c>
    </row>
    <row r="418" s="13" customFormat="1">
      <c r="A418" s="13"/>
      <c r="B418" s="235"/>
      <c r="C418" s="236"/>
      <c r="D418" s="230" t="s">
        <v>146</v>
      </c>
      <c r="E418" s="237" t="s">
        <v>1</v>
      </c>
      <c r="F418" s="238" t="s">
        <v>497</v>
      </c>
      <c r="G418" s="236"/>
      <c r="H418" s="237" t="s">
        <v>1</v>
      </c>
      <c r="I418" s="239"/>
      <c r="J418" s="236"/>
      <c r="K418" s="236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146</v>
      </c>
      <c r="AU418" s="244" t="s">
        <v>86</v>
      </c>
      <c r="AV418" s="13" t="s">
        <v>82</v>
      </c>
      <c r="AW418" s="13" t="s">
        <v>32</v>
      </c>
      <c r="AX418" s="13" t="s">
        <v>77</v>
      </c>
      <c r="AY418" s="244" t="s">
        <v>136</v>
      </c>
    </row>
    <row r="419" s="14" customFormat="1">
      <c r="A419" s="14"/>
      <c r="B419" s="245"/>
      <c r="C419" s="246"/>
      <c r="D419" s="230" t="s">
        <v>146</v>
      </c>
      <c r="E419" s="247" t="s">
        <v>1</v>
      </c>
      <c r="F419" s="248" t="s">
        <v>498</v>
      </c>
      <c r="G419" s="246"/>
      <c r="H419" s="249">
        <v>26.111999999999998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5" t="s">
        <v>146</v>
      </c>
      <c r="AU419" s="255" t="s">
        <v>86</v>
      </c>
      <c r="AV419" s="14" t="s">
        <v>86</v>
      </c>
      <c r="AW419" s="14" t="s">
        <v>32</v>
      </c>
      <c r="AX419" s="14" t="s">
        <v>77</v>
      </c>
      <c r="AY419" s="255" t="s">
        <v>136</v>
      </c>
    </row>
    <row r="420" s="14" customFormat="1">
      <c r="A420" s="14"/>
      <c r="B420" s="245"/>
      <c r="C420" s="246"/>
      <c r="D420" s="230" t="s">
        <v>146</v>
      </c>
      <c r="E420" s="247" t="s">
        <v>1</v>
      </c>
      <c r="F420" s="248" t="s">
        <v>499</v>
      </c>
      <c r="G420" s="246"/>
      <c r="H420" s="249">
        <v>40.591999999999999</v>
      </c>
      <c r="I420" s="250"/>
      <c r="J420" s="246"/>
      <c r="K420" s="246"/>
      <c r="L420" s="251"/>
      <c r="M420" s="252"/>
      <c r="N420" s="253"/>
      <c r="O420" s="253"/>
      <c r="P420" s="253"/>
      <c r="Q420" s="253"/>
      <c r="R420" s="253"/>
      <c r="S420" s="253"/>
      <c r="T420" s="25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5" t="s">
        <v>146</v>
      </c>
      <c r="AU420" s="255" t="s">
        <v>86</v>
      </c>
      <c r="AV420" s="14" t="s">
        <v>86</v>
      </c>
      <c r="AW420" s="14" t="s">
        <v>32</v>
      </c>
      <c r="AX420" s="14" t="s">
        <v>77</v>
      </c>
      <c r="AY420" s="255" t="s">
        <v>136</v>
      </c>
    </row>
    <row r="421" s="14" customFormat="1">
      <c r="A421" s="14"/>
      <c r="B421" s="245"/>
      <c r="C421" s="246"/>
      <c r="D421" s="230" t="s">
        <v>146</v>
      </c>
      <c r="E421" s="247" t="s">
        <v>1</v>
      </c>
      <c r="F421" s="248" t="s">
        <v>500</v>
      </c>
      <c r="G421" s="246"/>
      <c r="H421" s="249">
        <v>30.443999999999999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5" t="s">
        <v>146</v>
      </c>
      <c r="AU421" s="255" t="s">
        <v>86</v>
      </c>
      <c r="AV421" s="14" t="s">
        <v>86</v>
      </c>
      <c r="AW421" s="14" t="s">
        <v>32</v>
      </c>
      <c r="AX421" s="14" t="s">
        <v>77</v>
      </c>
      <c r="AY421" s="255" t="s">
        <v>136</v>
      </c>
    </row>
    <row r="422" s="14" customFormat="1">
      <c r="A422" s="14"/>
      <c r="B422" s="245"/>
      <c r="C422" s="246"/>
      <c r="D422" s="230" t="s">
        <v>146</v>
      </c>
      <c r="E422" s="247" t="s">
        <v>1</v>
      </c>
      <c r="F422" s="248" t="s">
        <v>501</v>
      </c>
      <c r="G422" s="246"/>
      <c r="H422" s="249">
        <v>23.936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5" t="s">
        <v>146</v>
      </c>
      <c r="AU422" s="255" t="s">
        <v>86</v>
      </c>
      <c r="AV422" s="14" t="s">
        <v>86</v>
      </c>
      <c r="AW422" s="14" t="s">
        <v>32</v>
      </c>
      <c r="AX422" s="14" t="s">
        <v>77</v>
      </c>
      <c r="AY422" s="255" t="s">
        <v>136</v>
      </c>
    </row>
    <row r="423" s="2" customFormat="1" ht="22.2" customHeight="1">
      <c r="A423" s="37"/>
      <c r="B423" s="38"/>
      <c r="C423" s="217" t="s">
        <v>502</v>
      </c>
      <c r="D423" s="217" t="s">
        <v>138</v>
      </c>
      <c r="E423" s="218" t="s">
        <v>503</v>
      </c>
      <c r="F423" s="219" t="s">
        <v>504</v>
      </c>
      <c r="G423" s="220" t="s">
        <v>365</v>
      </c>
      <c r="H423" s="221">
        <v>166.75999999999999</v>
      </c>
      <c r="I423" s="222"/>
      <c r="J423" s="223">
        <f>ROUND(I423*H423,2)</f>
        <v>0</v>
      </c>
      <c r="K423" s="219" t="s">
        <v>142</v>
      </c>
      <c r="L423" s="43"/>
      <c r="M423" s="224" t="s">
        <v>1</v>
      </c>
      <c r="N423" s="225" t="s">
        <v>42</v>
      </c>
      <c r="O423" s="90"/>
      <c r="P423" s="226">
        <f>O423*H423</f>
        <v>0</v>
      </c>
      <c r="Q423" s="226">
        <v>0.00016000000000000001</v>
      </c>
      <c r="R423" s="226">
        <f>Q423*H423</f>
        <v>0.0266816</v>
      </c>
      <c r="S423" s="226">
        <v>0</v>
      </c>
      <c r="T423" s="227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28" t="s">
        <v>259</v>
      </c>
      <c r="AT423" s="228" t="s">
        <v>138</v>
      </c>
      <c r="AU423" s="228" t="s">
        <v>86</v>
      </c>
      <c r="AY423" s="16" t="s">
        <v>136</v>
      </c>
      <c r="BE423" s="229">
        <f>IF(N423="základní",J423,0)</f>
        <v>0</v>
      </c>
      <c r="BF423" s="229">
        <f>IF(N423="snížená",J423,0)</f>
        <v>0</v>
      </c>
      <c r="BG423" s="229">
        <f>IF(N423="zákl. přenesená",J423,0)</f>
        <v>0</v>
      </c>
      <c r="BH423" s="229">
        <f>IF(N423="sníž. přenesená",J423,0)</f>
        <v>0</v>
      </c>
      <c r="BI423" s="229">
        <f>IF(N423="nulová",J423,0)</f>
        <v>0</v>
      </c>
      <c r="BJ423" s="16" t="s">
        <v>82</v>
      </c>
      <c r="BK423" s="229">
        <f>ROUND(I423*H423,2)</f>
        <v>0</v>
      </c>
      <c r="BL423" s="16" t="s">
        <v>259</v>
      </c>
      <c r="BM423" s="228" t="s">
        <v>505</v>
      </c>
    </row>
    <row r="424" s="2" customFormat="1">
      <c r="A424" s="37"/>
      <c r="B424" s="38"/>
      <c r="C424" s="39"/>
      <c r="D424" s="230" t="s">
        <v>144</v>
      </c>
      <c r="E424" s="39"/>
      <c r="F424" s="231" t="s">
        <v>506</v>
      </c>
      <c r="G424" s="39"/>
      <c r="H424" s="39"/>
      <c r="I424" s="232"/>
      <c r="J424" s="39"/>
      <c r="K424" s="39"/>
      <c r="L424" s="43"/>
      <c r="M424" s="233"/>
      <c r="N424" s="234"/>
      <c r="O424" s="90"/>
      <c r="P424" s="90"/>
      <c r="Q424" s="90"/>
      <c r="R424" s="90"/>
      <c r="S424" s="90"/>
      <c r="T424" s="91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144</v>
      </c>
      <c r="AU424" s="16" t="s">
        <v>86</v>
      </c>
    </row>
    <row r="425" s="14" customFormat="1">
      <c r="A425" s="14"/>
      <c r="B425" s="245"/>
      <c r="C425" s="246"/>
      <c r="D425" s="230" t="s">
        <v>146</v>
      </c>
      <c r="E425" s="247" t="s">
        <v>1</v>
      </c>
      <c r="F425" s="248" t="s">
        <v>507</v>
      </c>
      <c r="G425" s="246"/>
      <c r="H425" s="249">
        <v>166.75999999999999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146</v>
      </c>
      <c r="AU425" s="255" t="s">
        <v>86</v>
      </c>
      <c r="AV425" s="14" t="s">
        <v>86</v>
      </c>
      <c r="AW425" s="14" t="s">
        <v>32</v>
      </c>
      <c r="AX425" s="14" t="s">
        <v>77</v>
      </c>
      <c r="AY425" s="255" t="s">
        <v>136</v>
      </c>
    </row>
    <row r="426" s="2" customFormat="1" ht="22.2" customHeight="1">
      <c r="A426" s="37"/>
      <c r="B426" s="38"/>
      <c r="C426" s="217" t="s">
        <v>508</v>
      </c>
      <c r="D426" s="217" t="s">
        <v>138</v>
      </c>
      <c r="E426" s="218" t="s">
        <v>509</v>
      </c>
      <c r="F426" s="219" t="s">
        <v>510</v>
      </c>
      <c r="G426" s="220" t="s">
        <v>182</v>
      </c>
      <c r="H426" s="221">
        <v>121.084</v>
      </c>
      <c r="I426" s="222"/>
      <c r="J426" s="223">
        <f>ROUND(I426*H426,2)</f>
        <v>0</v>
      </c>
      <c r="K426" s="219" t="s">
        <v>142</v>
      </c>
      <c r="L426" s="43"/>
      <c r="M426" s="224" t="s">
        <v>1</v>
      </c>
      <c r="N426" s="225" t="s">
        <v>42</v>
      </c>
      <c r="O426" s="90"/>
      <c r="P426" s="226">
        <f>O426*H426</f>
        <v>0</v>
      </c>
      <c r="Q426" s="226">
        <v>0</v>
      </c>
      <c r="R426" s="226">
        <f>Q426*H426</f>
        <v>0</v>
      </c>
      <c r="S426" s="226">
        <v>0</v>
      </c>
      <c r="T426" s="227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28" t="s">
        <v>259</v>
      </c>
      <c r="AT426" s="228" t="s">
        <v>138</v>
      </c>
      <c r="AU426" s="228" t="s">
        <v>86</v>
      </c>
      <c r="AY426" s="16" t="s">
        <v>136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16" t="s">
        <v>82</v>
      </c>
      <c r="BK426" s="229">
        <f>ROUND(I426*H426,2)</f>
        <v>0</v>
      </c>
      <c r="BL426" s="16" t="s">
        <v>259</v>
      </c>
      <c r="BM426" s="228" t="s">
        <v>511</v>
      </c>
    </row>
    <row r="427" s="2" customFormat="1">
      <c r="A427" s="37"/>
      <c r="B427" s="38"/>
      <c r="C427" s="39"/>
      <c r="D427" s="230" t="s">
        <v>144</v>
      </c>
      <c r="E427" s="39"/>
      <c r="F427" s="231" t="s">
        <v>512</v>
      </c>
      <c r="G427" s="39"/>
      <c r="H427" s="39"/>
      <c r="I427" s="232"/>
      <c r="J427" s="39"/>
      <c r="K427" s="39"/>
      <c r="L427" s="43"/>
      <c r="M427" s="233"/>
      <c r="N427" s="234"/>
      <c r="O427" s="90"/>
      <c r="P427" s="90"/>
      <c r="Q427" s="90"/>
      <c r="R427" s="90"/>
      <c r="S427" s="90"/>
      <c r="T427" s="91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6" t="s">
        <v>144</v>
      </c>
      <c r="AU427" s="16" t="s">
        <v>86</v>
      </c>
    </row>
    <row r="428" s="13" customFormat="1">
      <c r="A428" s="13"/>
      <c r="B428" s="235"/>
      <c r="C428" s="236"/>
      <c r="D428" s="230" t="s">
        <v>146</v>
      </c>
      <c r="E428" s="237" t="s">
        <v>1</v>
      </c>
      <c r="F428" s="238" t="s">
        <v>497</v>
      </c>
      <c r="G428" s="236"/>
      <c r="H428" s="237" t="s">
        <v>1</v>
      </c>
      <c r="I428" s="239"/>
      <c r="J428" s="236"/>
      <c r="K428" s="236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146</v>
      </c>
      <c r="AU428" s="244" t="s">
        <v>86</v>
      </c>
      <c r="AV428" s="13" t="s">
        <v>82</v>
      </c>
      <c r="AW428" s="13" t="s">
        <v>32</v>
      </c>
      <c r="AX428" s="13" t="s">
        <v>77</v>
      </c>
      <c r="AY428" s="244" t="s">
        <v>136</v>
      </c>
    </row>
    <row r="429" s="14" customFormat="1">
      <c r="A429" s="14"/>
      <c r="B429" s="245"/>
      <c r="C429" s="246"/>
      <c r="D429" s="230" t="s">
        <v>146</v>
      </c>
      <c r="E429" s="247" t="s">
        <v>1</v>
      </c>
      <c r="F429" s="248" t="s">
        <v>498</v>
      </c>
      <c r="G429" s="246"/>
      <c r="H429" s="249">
        <v>26.111999999999998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5" t="s">
        <v>146</v>
      </c>
      <c r="AU429" s="255" t="s">
        <v>86</v>
      </c>
      <c r="AV429" s="14" t="s">
        <v>86</v>
      </c>
      <c r="AW429" s="14" t="s">
        <v>32</v>
      </c>
      <c r="AX429" s="14" t="s">
        <v>77</v>
      </c>
      <c r="AY429" s="255" t="s">
        <v>136</v>
      </c>
    </row>
    <row r="430" s="14" customFormat="1">
      <c r="A430" s="14"/>
      <c r="B430" s="245"/>
      <c r="C430" s="246"/>
      <c r="D430" s="230" t="s">
        <v>146</v>
      </c>
      <c r="E430" s="247" t="s">
        <v>1</v>
      </c>
      <c r="F430" s="248" t="s">
        <v>499</v>
      </c>
      <c r="G430" s="246"/>
      <c r="H430" s="249">
        <v>40.591999999999999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146</v>
      </c>
      <c r="AU430" s="255" t="s">
        <v>86</v>
      </c>
      <c r="AV430" s="14" t="s">
        <v>86</v>
      </c>
      <c r="AW430" s="14" t="s">
        <v>32</v>
      </c>
      <c r="AX430" s="14" t="s">
        <v>77</v>
      </c>
      <c r="AY430" s="255" t="s">
        <v>136</v>
      </c>
    </row>
    <row r="431" s="14" customFormat="1">
      <c r="A431" s="14"/>
      <c r="B431" s="245"/>
      <c r="C431" s="246"/>
      <c r="D431" s="230" t="s">
        <v>146</v>
      </c>
      <c r="E431" s="247" t="s">
        <v>1</v>
      </c>
      <c r="F431" s="248" t="s">
        <v>500</v>
      </c>
      <c r="G431" s="246"/>
      <c r="H431" s="249">
        <v>30.443999999999999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5" t="s">
        <v>146</v>
      </c>
      <c r="AU431" s="255" t="s">
        <v>86</v>
      </c>
      <c r="AV431" s="14" t="s">
        <v>86</v>
      </c>
      <c r="AW431" s="14" t="s">
        <v>32</v>
      </c>
      <c r="AX431" s="14" t="s">
        <v>77</v>
      </c>
      <c r="AY431" s="255" t="s">
        <v>136</v>
      </c>
    </row>
    <row r="432" s="14" customFormat="1">
      <c r="A432" s="14"/>
      <c r="B432" s="245"/>
      <c r="C432" s="246"/>
      <c r="D432" s="230" t="s">
        <v>146</v>
      </c>
      <c r="E432" s="247" t="s">
        <v>1</v>
      </c>
      <c r="F432" s="248" t="s">
        <v>501</v>
      </c>
      <c r="G432" s="246"/>
      <c r="H432" s="249">
        <v>23.936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5" t="s">
        <v>146</v>
      </c>
      <c r="AU432" s="255" t="s">
        <v>86</v>
      </c>
      <c r="AV432" s="14" t="s">
        <v>86</v>
      </c>
      <c r="AW432" s="14" t="s">
        <v>32</v>
      </c>
      <c r="AX432" s="14" t="s">
        <v>77</v>
      </c>
      <c r="AY432" s="255" t="s">
        <v>136</v>
      </c>
    </row>
    <row r="433" s="2" customFormat="1" ht="22.2" customHeight="1">
      <c r="A433" s="37"/>
      <c r="B433" s="38"/>
      <c r="C433" s="256" t="s">
        <v>513</v>
      </c>
      <c r="D433" s="256" t="s">
        <v>173</v>
      </c>
      <c r="E433" s="257" t="s">
        <v>514</v>
      </c>
      <c r="F433" s="258" t="s">
        <v>515</v>
      </c>
      <c r="G433" s="259" t="s">
        <v>182</v>
      </c>
      <c r="H433" s="260">
        <v>127.13800000000001</v>
      </c>
      <c r="I433" s="261"/>
      <c r="J433" s="262">
        <f>ROUND(I433*H433,2)</f>
        <v>0</v>
      </c>
      <c r="K433" s="258" t="s">
        <v>142</v>
      </c>
      <c r="L433" s="263"/>
      <c r="M433" s="264" t="s">
        <v>1</v>
      </c>
      <c r="N433" s="265" t="s">
        <v>42</v>
      </c>
      <c r="O433" s="90"/>
      <c r="P433" s="226">
        <f>O433*H433</f>
        <v>0</v>
      </c>
      <c r="Q433" s="226">
        <v>0.00050000000000000001</v>
      </c>
      <c r="R433" s="226">
        <f>Q433*H433</f>
        <v>0.063569000000000001</v>
      </c>
      <c r="S433" s="226">
        <v>0</v>
      </c>
      <c r="T433" s="227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28" t="s">
        <v>258</v>
      </c>
      <c r="AT433" s="228" t="s">
        <v>173</v>
      </c>
      <c r="AU433" s="228" t="s">
        <v>86</v>
      </c>
      <c r="AY433" s="16" t="s">
        <v>136</v>
      </c>
      <c r="BE433" s="229">
        <f>IF(N433="základní",J433,0)</f>
        <v>0</v>
      </c>
      <c r="BF433" s="229">
        <f>IF(N433="snížená",J433,0)</f>
        <v>0</v>
      </c>
      <c r="BG433" s="229">
        <f>IF(N433="zákl. přenesená",J433,0)</f>
        <v>0</v>
      </c>
      <c r="BH433" s="229">
        <f>IF(N433="sníž. přenesená",J433,0)</f>
        <v>0</v>
      </c>
      <c r="BI433" s="229">
        <f>IF(N433="nulová",J433,0)</f>
        <v>0</v>
      </c>
      <c r="BJ433" s="16" t="s">
        <v>82</v>
      </c>
      <c r="BK433" s="229">
        <f>ROUND(I433*H433,2)</f>
        <v>0</v>
      </c>
      <c r="BL433" s="16" t="s">
        <v>259</v>
      </c>
      <c r="BM433" s="228" t="s">
        <v>516</v>
      </c>
    </row>
    <row r="434" s="2" customFormat="1">
      <c r="A434" s="37"/>
      <c r="B434" s="38"/>
      <c r="C434" s="39"/>
      <c r="D434" s="230" t="s">
        <v>144</v>
      </c>
      <c r="E434" s="39"/>
      <c r="F434" s="231" t="s">
        <v>515</v>
      </c>
      <c r="G434" s="39"/>
      <c r="H434" s="39"/>
      <c r="I434" s="232"/>
      <c r="J434" s="39"/>
      <c r="K434" s="39"/>
      <c r="L434" s="43"/>
      <c r="M434" s="233"/>
      <c r="N434" s="234"/>
      <c r="O434" s="90"/>
      <c r="P434" s="90"/>
      <c r="Q434" s="90"/>
      <c r="R434" s="90"/>
      <c r="S434" s="90"/>
      <c r="T434" s="91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144</v>
      </c>
      <c r="AU434" s="16" t="s">
        <v>86</v>
      </c>
    </row>
    <row r="435" s="14" customFormat="1">
      <c r="A435" s="14"/>
      <c r="B435" s="245"/>
      <c r="C435" s="246"/>
      <c r="D435" s="230" t="s">
        <v>146</v>
      </c>
      <c r="E435" s="246"/>
      <c r="F435" s="248" t="s">
        <v>517</v>
      </c>
      <c r="G435" s="246"/>
      <c r="H435" s="249">
        <v>127.13800000000001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146</v>
      </c>
      <c r="AU435" s="255" t="s">
        <v>86</v>
      </c>
      <c r="AV435" s="14" t="s">
        <v>86</v>
      </c>
      <c r="AW435" s="14" t="s">
        <v>4</v>
      </c>
      <c r="AX435" s="14" t="s">
        <v>82</v>
      </c>
      <c r="AY435" s="255" t="s">
        <v>136</v>
      </c>
    </row>
    <row r="436" s="2" customFormat="1" ht="34.8" customHeight="1">
      <c r="A436" s="37"/>
      <c r="B436" s="38"/>
      <c r="C436" s="217" t="s">
        <v>518</v>
      </c>
      <c r="D436" s="217" t="s">
        <v>138</v>
      </c>
      <c r="E436" s="218" t="s">
        <v>519</v>
      </c>
      <c r="F436" s="219" t="s">
        <v>520</v>
      </c>
      <c r="G436" s="220" t="s">
        <v>159</v>
      </c>
      <c r="H436" s="221">
        <v>0.13900000000000001</v>
      </c>
      <c r="I436" s="222"/>
      <c r="J436" s="223">
        <f>ROUND(I436*H436,2)</f>
        <v>0</v>
      </c>
      <c r="K436" s="219" t="s">
        <v>142</v>
      </c>
      <c r="L436" s="43"/>
      <c r="M436" s="224" t="s">
        <v>1</v>
      </c>
      <c r="N436" s="225" t="s">
        <v>42</v>
      </c>
      <c r="O436" s="90"/>
      <c r="P436" s="226">
        <f>O436*H436</f>
        <v>0</v>
      </c>
      <c r="Q436" s="226">
        <v>0</v>
      </c>
      <c r="R436" s="226">
        <f>Q436*H436</f>
        <v>0</v>
      </c>
      <c r="S436" s="226">
        <v>0</v>
      </c>
      <c r="T436" s="227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28" t="s">
        <v>259</v>
      </c>
      <c r="AT436" s="228" t="s">
        <v>138</v>
      </c>
      <c r="AU436" s="228" t="s">
        <v>86</v>
      </c>
      <c r="AY436" s="16" t="s">
        <v>136</v>
      </c>
      <c r="BE436" s="229">
        <f>IF(N436="základní",J436,0)</f>
        <v>0</v>
      </c>
      <c r="BF436" s="229">
        <f>IF(N436="snížená",J436,0)</f>
        <v>0</v>
      </c>
      <c r="BG436" s="229">
        <f>IF(N436="zákl. přenesená",J436,0)</f>
        <v>0</v>
      </c>
      <c r="BH436" s="229">
        <f>IF(N436="sníž. přenesená",J436,0)</f>
        <v>0</v>
      </c>
      <c r="BI436" s="229">
        <f>IF(N436="nulová",J436,0)</f>
        <v>0</v>
      </c>
      <c r="BJ436" s="16" t="s">
        <v>82</v>
      </c>
      <c r="BK436" s="229">
        <f>ROUND(I436*H436,2)</f>
        <v>0</v>
      </c>
      <c r="BL436" s="16" t="s">
        <v>259</v>
      </c>
      <c r="BM436" s="228" t="s">
        <v>521</v>
      </c>
    </row>
    <row r="437" s="2" customFormat="1">
      <c r="A437" s="37"/>
      <c r="B437" s="38"/>
      <c r="C437" s="39"/>
      <c r="D437" s="230" t="s">
        <v>144</v>
      </c>
      <c r="E437" s="39"/>
      <c r="F437" s="231" t="s">
        <v>522</v>
      </c>
      <c r="G437" s="39"/>
      <c r="H437" s="39"/>
      <c r="I437" s="232"/>
      <c r="J437" s="39"/>
      <c r="K437" s="39"/>
      <c r="L437" s="43"/>
      <c r="M437" s="233"/>
      <c r="N437" s="234"/>
      <c r="O437" s="90"/>
      <c r="P437" s="90"/>
      <c r="Q437" s="90"/>
      <c r="R437" s="90"/>
      <c r="S437" s="90"/>
      <c r="T437" s="91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6" t="s">
        <v>144</v>
      </c>
      <c r="AU437" s="16" t="s">
        <v>86</v>
      </c>
    </row>
    <row r="438" s="12" customFormat="1" ht="22.8" customHeight="1">
      <c r="A438" s="12"/>
      <c r="B438" s="201"/>
      <c r="C438" s="202"/>
      <c r="D438" s="203" t="s">
        <v>76</v>
      </c>
      <c r="E438" s="215" t="s">
        <v>523</v>
      </c>
      <c r="F438" s="215" t="s">
        <v>524</v>
      </c>
      <c r="G438" s="202"/>
      <c r="H438" s="202"/>
      <c r="I438" s="205"/>
      <c r="J438" s="216">
        <f>BK438</f>
        <v>0</v>
      </c>
      <c r="K438" s="202"/>
      <c r="L438" s="207"/>
      <c r="M438" s="208"/>
      <c r="N438" s="209"/>
      <c r="O438" s="209"/>
      <c r="P438" s="210">
        <f>SUM(P439:P569)</f>
        <v>0</v>
      </c>
      <c r="Q438" s="209"/>
      <c r="R438" s="210">
        <f>SUM(R439:R569)</f>
        <v>10.79575915</v>
      </c>
      <c r="S438" s="209"/>
      <c r="T438" s="211">
        <f>SUM(T439:T569)</f>
        <v>3.1955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2" t="s">
        <v>86</v>
      </c>
      <c r="AT438" s="213" t="s">
        <v>76</v>
      </c>
      <c r="AU438" s="213" t="s">
        <v>82</v>
      </c>
      <c r="AY438" s="212" t="s">
        <v>136</v>
      </c>
      <c r="BK438" s="214">
        <f>SUM(BK439:BK569)</f>
        <v>0</v>
      </c>
    </row>
    <row r="439" s="2" customFormat="1" ht="30" customHeight="1">
      <c r="A439" s="37"/>
      <c r="B439" s="38"/>
      <c r="C439" s="217" t="s">
        <v>525</v>
      </c>
      <c r="D439" s="217" t="s">
        <v>138</v>
      </c>
      <c r="E439" s="218" t="s">
        <v>526</v>
      </c>
      <c r="F439" s="219" t="s">
        <v>527</v>
      </c>
      <c r="G439" s="220" t="s">
        <v>182</v>
      </c>
      <c r="H439" s="221">
        <v>91.299999999999997</v>
      </c>
      <c r="I439" s="222"/>
      <c r="J439" s="223">
        <f>ROUND(I439*H439,2)</f>
        <v>0</v>
      </c>
      <c r="K439" s="219" t="s">
        <v>142</v>
      </c>
      <c r="L439" s="43"/>
      <c r="M439" s="224" t="s">
        <v>1</v>
      </c>
      <c r="N439" s="225" t="s">
        <v>42</v>
      </c>
      <c r="O439" s="90"/>
      <c r="P439" s="226">
        <f>O439*H439</f>
        <v>0</v>
      </c>
      <c r="Q439" s="226">
        <v>0</v>
      </c>
      <c r="R439" s="226">
        <f>Q439*H439</f>
        <v>0</v>
      </c>
      <c r="S439" s="226">
        <v>0.035000000000000003</v>
      </c>
      <c r="T439" s="227">
        <f>S439*H439</f>
        <v>3.1955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28" t="s">
        <v>259</v>
      </c>
      <c r="AT439" s="228" t="s">
        <v>138</v>
      </c>
      <c r="AU439" s="228" t="s">
        <v>86</v>
      </c>
      <c r="AY439" s="16" t="s">
        <v>136</v>
      </c>
      <c r="BE439" s="229">
        <f>IF(N439="základní",J439,0)</f>
        <v>0</v>
      </c>
      <c r="BF439" s="229">
        <f>IF(N439="snížená",J439,0)</f>
        <v>0</v>
      </c>
      <c r="BG439" s="229">
        <f>IF(N439="zákl. přenesená",J439,0)</f>
        <v>0</v>
      </c>
      <c r="BH439" s="229">
        <f>IF(N439="sníž. přenesená",J439,0)</f>
        <v>0</v>
      </c>
      <c r="BI439" s="229">
        <f>IF(N439="nulová",J439,0)</f>
        <v>0</v>
      </c>
      <c r="BJ439" s="16" t="s">
        <v>82</v>
      </c>
      <c r="BK439" s="229">
        <f>ROUND(I439*H439,2)</f>
        <v>0</v>
      </c>
      <c r="BL439" s="16" t="s">
        <v>259</v>
      </c>
      <c r="BM439" s="228" t="s">
        <v>528</v>
      </c>
    </row>
    <row r="440" s="2" customFormat="1">
      <c r="A440" s="37"/>
      <c r="B440" s="38"/>
      <c r="C440" s="39"/>
      <c r="D440" s="230" t="s">
        <v>144</v>
      </c>
      <c r="E440" s="39"/>
      <c r="F440" s="231" t="s">
        <v>529</v>
      </c>
      <c r="G440" s="39"/>
      <c r="H440" s="39"/>
      <c r="I440" s="232"/>
      <c r="J440" s="39"/>
      <c r="K440" s="39"/>
      <c r="L440" s="43"/>
      <c r="M440" s="233"/>
      <c r="N440" s="234"/>
      <c r="O440" s="90"/>
      <c r="P440" s="90"/>
      <c r="Q440" s="90"/>
      <c r="R440" s="90"/>
      <c r="S440" s="90"/>
      <c r="T440" s="91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144</v>
      </c>
      <c r="AU440" s="16" t="s">
        <v>86</v>
      </c>
    </row>
    <row r="441" s="13" customFormat="1">
      <c r="A441" s="13"/>
      <c r="B441" s="235"/>
      <c r="C441" s="236"/>
      <c r="D441" s="230" t="s">
        <v>146</v>
      </c>
      <c r="E441" s="237" t="s">
        <v>1</v>
      </c>
      <c r="F441" s="238" t="s">
        <v>284</v>
      </c>
      <c r="G441" s="236"/>
      <c r="H441" s="237" t="s">
        <v>1</v>
      </c>
      <c r="I441" s="239"/>
      <c r="J441" s="236"/>
      <c r="K441" s="236"/>
      <c r="L441" s="240"/>
      <c r="M441" s="241"/>
      <c r="N441" s="242"/>
      <c r="O441" s="242"/>
      <c r="P441" s="242"/>
      <c r="Q441" s="242"/>
      <c r="R441" s="242"/>
      <c r="S441" s="242"/>
      <c r="T441" s="24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4" t="s">
        <v>146</v>
      </c>
      <c r="AU441" s="244" t="s">
        <v>86</v>
      </c>
      <c r="AV441" s="13" t="s">
        <v>82</v>
      </c>
      <c r="AW441" s="13" t="s">
        <v>32</v>
      </c>
      <c r="AX441" s="13" t="s">
        <v>77</v>
      </c>
      <c r="AY441" s="244" t="s">
        <v>136</v>
      </c>
    </row>
    <row r="442" s="14" customFormat="1">
      <c r="A442" s="14"/>
      <c r="B442" s="245"/>
      <c r="C442" s="246"/>
      <c r="D442" s="230" t="s">
        <v>146</v>
      </c>
      <c r="E442" s="247" t="s">
        <v>1</v>
      </c>
      <c r="F442" s="248" t="s">
        <v>285</v>
      </c>
      <c r="G442" s="246"/>
      <c r="H442" s="249">
        <v>12.1</v>
      </c>
      <c r="I442" s="250"/>
      <c r="J442" s="246"/>
      <c r="K442" s="246"/>
      <c r="L442" s="251"/>
      <c r="M442" s="252"/>
      <c r="N442" s="253"/>
      <c r="O442" s="253"/>
      <c r="P442" s="253"/>
      <c r="Q442" s="253"/>
      <c r="R442" s="253"/>
      <c r="S442" s="253"/>
      <c r="T442" s="25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5" t="s">
        <v>146</v>
      </c>
      <c r="AU442" s="255" t="s">
        <v>86</v>
      </c>
      <c r="AV442" s="14" t="s">
        <v>86</v>
      </c>
      <c r="AW442" s="14" t="s">
        <v>32</v>
      </c>
      <c r="AX442" s="14" t="s">
        <v>77</v>
      </c>
      <c r="AY442" s="255" t="s">
        <v>136</v>
      </c>
    </row>
    <row r="443" s="14" customFormat="1">
      <c r="A443" s="14"/>
      <c r="B443" s="245"/>
      <c r="C443" s="246"/>
      <c r="D443" s="230" t="s">
        <v>146</v>
      </c>
      <c r="E443" s="247" t="s">
        <v>1</v>
      </c>
      <c r="F443" s="248" t="s">
        <v>286</v>
      </c>
      <c r="G443" s="246"/>
      <c r="H443" s="249">
        <v>33.549999999999997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146</v>
      </c>
      <c r="AU443" s="255" t="s">
        <v>86</v>
      </c>
      <c r="AV443" s="14" t="s">
        <v>86</v>
      </c>
      <c r="AW443" s="14" t="s">
        <v>32</v>
      </c>
      <c r="AX443" s="14" t="s">
        <v>77</v>
      </c>
      <c r="AY443" s="255" t="s">
        <v>136</v>
      </c>
    </row>
    <row r="444" s="14" customFormat="1">
      <c r="A444" s="14"/>
      <c r="B444" s="245"/>
      <c r="C444" s="246"/>
      <c r="D444" s="230" t="s">
        <v>146</v>
      </c>
      <c r="E444" s="247" t="s">
        <v>1</v>
      </c>
      <c r="F444" s="248" t="s">
        <v>287</v>
      </c>
      <c r="G444" s="246"/>
      <c r="H444" s="249">
        <v>33.549999999999997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5" t="s">
        <v>146</v>
      </c>
      <c r="AU444" s="255" t="s">
        <v>86</v>
      </c>
      <c r="AV444" s="14" t="s">
        <v>86</v>
      </c>
      <c r="AW444" s="14" t="s">
        <v>32</v>
      </c>
      <c r="AX444" s="14" t="s">
        <v>77</v>
      </c>
      <c r="AY444" s="255" t="s">
        <v>136</v>
      </c>
    </row>
    <row r="445" s="14" customFormat="1">
      <c r="A445" s="14"/>
      <c r="B445" s="245"/>
      <c r="C445" s="246"/>
      <c r="D445" s="230" t="s">
        <v>146</v>
      </c>
      <c r="E445" s="247" t="s">
        <v>1</v>
      </c>
      <c r="F445" s="248" t="s">
        <v>288</v>
      </c>
      <c r="G445" s="246"/>
      <c r="H445" s="249">
        <v>12.1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5" t="s">
        <v>146</v>
      </c>
      <c r="AU445" s="255" t="s">
        <v>86</v>
      </c>
      <c r="AV445" s="14" t="s">
        <v>86</v>
      </c>
      <c r="AW445" s="14" t="s">
        <v>32</v>
      </c>
      <c r="AX445" s="14" t="s">
        <v>77</v>
      </c>
      <c r="AY445" s="255" t="s">
        <v>136</v>
      </c>
    </row>
    <row r="446" s="2" customFormat="1" ht="22.2" customHeight="1">
      <c r="A446" s="37"/>
      <c r="B446" s="38"/>
      <c r="C446" s="217" t="s">
        <v>530</v>
      </c>
      <c r="D446" s="217" t="s">
        <v>138</v>
      </c>
      <c r="E446" s="218" t="s">
        <v>531</v>
      </c>
      <c r="F446" s="219" t="s">
        <v>532</v>
      </c>
      <c r="G446" s="220" t="s">
        <v>182</v>
      </c>
      <c r="H446" s="221">
        <v>382.05000000000001</v>
      </c>
      <c r="I446" s="222"/>
      <c r="J446" s="223">
        <f>ROUND(I446*H446,2)</f>
        <v>0</v>
      </c>
      <c r="K446" s="219" t="s">
        <v>142</v>
      </c>
      <c r="L446" s="43"/>
      <c r="M446" s="224" t="s">
        <v>1</v>
      </c>
      <c r="N446" s="225" t="s">
        <v>42</v>
      </c>
      <c r="O446" s="90"/>
      <c r="P446" s="226">
        <f>O446*H446</f>
        <v>0</v>
      </c>
      <c r="Q446" s="226">
        <v>0</v>
      </c>
      <c r="R446" s="226">
        <f>Q446*H446</f>
        <v>0</v>
      </c>
      <c r="S446" s="226">
        <v>0</v>
      </c>
      <c r="T446" s="227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28" t="s">
        <v>259</v>
      </c>
      <c r="AT446" s="228" t="s">
        <v>138</v>
      </c>
      <c r="AU446" s="228" t="s">
        <v>86</v>
      </c>
      <c r="AY446" s="16" t="s">
        <v>136</v>
      </c>
      <c r="BE446" s="229">
        <f>IF(N446="základní",J446,0)</f>
        <v>0</v>
      </c>
      <c r="BF446" s="229">
        <f>IF(N446="snížená",J446,0)</f>
        <v>0</v>
      </c>
      <c r="BG446" s="229">
        <f>IF(N446="zákl. přenesená",J446,0)</f>
        <v>0</v>
      </c>
      <c r="BH446" s="229">
        <f>IF(N446="sníž. přenesená",J446,0)</f>
        <v>0</v>
      </c>
      <c r="BI446" s="229">
        <f>IF(N446="nulová",J446,0)</f>
        <v>0</v>
      </c>
      <c r="BJ446" s="16" t="s">
        <v>82</v>
      </c>
      <c r="BK446" s="229">
        <f>ROUND(I446*H446,2)</f>
        <v>0</v>
      </c>
      <c r="BL446" s="16" t="s">
        <v>259</v>
      </c>
      <c r="BM446" s="228" t="s">
        <v>533</v>
      </c>
    </row>
    <row r="447" s="2" customFormat="1">
      <c r="A447" s="37"/>
      <c r="B447" s="38"/>
      <c r="C447" s="39"/>
      <c r="D447" s="230" t="s">
        <v>144</v>
      </c>
      <c r="E447" s="39"/>
      <c r="F447" s="231" t="s">
        <v>534</v>
      </c>
      <c r="G447" s="39"/>
      <c r="H447" s="39"/>
      <c r="I447" s="232"/>
      <c r="J447" s="39"/>
      <c r="K447" s="39"/>
      <c r="L447" s="43"/>
      <c r="M447" s="233"/>
      <c r="N447" s="234"/>
      <c r="O447" s="90"/>
      <c r="P447" s="90"/>
      <c r="Q447" s="90"/>
      <c r="R447" s="90"/>
      <c r="S447" s="90"/>
      <c r="T447" s="91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144</v>
      </c>
      <c r="AU447" s="16" t="s">
        <v>86</v>
      </c>
    </row>
    <row r="448" s="13" customFormat="1">
      <c r="A448" s="13"/>
      <c r="B448" s="235"/>
      <c r="C448" s="236"/>
      <c r="D448" s="230" t="s">
        <v>146</v>
      </c>
      <c r="E448" s="237" t="s">
        <v>1</v>
      </c>
      <c r="F448" s="238" t="s">
        <v>535</v>
      </c>
      <c r="G448" s="236"/>
      <c r="H448" s="237" t="s">
        <v>1</v>
      </c>
      <c r="I448" s="239"/>
      <c r="J448" s="236"/>
      <c r="K448" s="236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146</v>
      </c>
      <c r="AU448" s="244" t="s">
        <v>86</v>
      </c>
      <c r="AV448" s="13" t="s">
        <v>82</v>
      </c>
      <c r="AW448" s="13" t="s">
        <v>32</v>
      </c>
      <c r="AX448" s="13" t="s">
        <v>77</v>
      </c>
      <c r="AY448" s="244" t="s">
        <v>136</v>
      </c>
    </row>
    <row r="449" s="14" customFormat="1">
      <c r="A449" s="14"/>
      <c r="B449" s="245"/>
      <c r="C449" s="246"/>
      <c r="D449" s="230" t="s">
        <v>146</v>
      </c>
      <c r="E449" s="247" t="s">
        <v>1</v>
      </c>
      <c r="F449" s="248" t="s">
        <v>536</v>
      </c>
      <c r="G449" s="246"/>
      <c r="H449" s="249">
        <v>382.05000000000001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146</v>
      </c>
      <c r="AU449" s="255" t="s">
        <v>86</v>
      </c>
      <c r="AV449" s="14" t="s">
        <v>86</v>
      </c>
      <c r="AW449" s="14" t="s">
        <v>32</v>
      </c>
      <c r="AX449" s="14" t="s">
        <v>77</v>
      </c>
      <c r="AY449" s="255" t="s">
        <v>136</v>
      </c>
    </row>
    <row r="450" s="2" customFormat="1" ht="22.2" customHeight="1">
      <c r="A450" s="37"/>
      <c r="B450" s="38"/>
      <c r="C450" s="256" t="s">
        <v>537</v>
      </c>
      <c r="D450" s="256" t="s">
        <v>173</v>
      </c>
      <c r="E450" s="257" t="s">
        <v>538</v>
      </c>
      <c r="F450" s="258" t="s">
        <v>539</v>
      </c>
      <c r="G450" s="259" t="s">
        <v>182</v>
      </c>
      <c r="H450" s="260">
        <v>802.30499999999995</v>
      </c>
      <c r="I450" s="261"/>
      <c r="J450" s="262">
        <f>ROUND(I450*H450,2)</f>
        <v>0</v>
      </c>
      <c r="K450" s="258" t="s">
        <v>142</v>
      </c>
      <c r="L450" s="263"/>
      <c r="M450" s="264" t="s">
        <v>1</v>
      </c>
      <c r="N450" s="265" t="s">
        <v>42</v>
      </c>
      <c r="O450" s="90"/>
      <c r="P450" s="226">
        <f>O450*H450</f>
        <v>0</v>
      </c>
      <c r="Q450" s="226">
        <v>0.0024299999999999999</v>
      </c>
      <c r="R450" s="226">
        <f>Q450*H450</f>
        <v>1.9496011499999997</v>
      </c>
      <c r="S450" s="226">
        <v>0</v>
      </c>
      <c r="T450" s="227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28" t="s">
        <v>258</v>
      </c>
      <c r="AT450" s="228" t="s">
        <v>173</v>
      </c>
      <c r="AU450" s="228" t="s">
        <v>86</v>
      </c>
      <c r="AY450" s="16" t="s">
        <v>136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16" t="s">
        <v>82</v>
      </c>
      <c r="BK450" s="229">
        <f>ROUND(I450*H450,2)</f>
        <v>0</v>
      </c>
      <c r="BL450" s="16" t="s">
        <v>259</v>
      </c>
      <c r="BM450" s="228" t="s">
        <v>540</v>
      </c>
    </row>
    <row r="451" s="2" customFormat="1">
      <c r="A451" s="37"/>
      <c r="B451" s="38"/>
      <c r="C451" s="39"/>
      <c r="D451" s="230" t="s">
        <v>144</v>
      </c>
      <c r="E451" s="39"/>
      <c r="F451" s="231" t="s">
        <v>539</v>
      </c>
      <c r="G451" s="39"/>
      <c r="H451" s="39"/>
      <c r="I451" s="232"/>
      <c r="J451" s="39"/>
      <c r="K451" s="39"/>
      <c r="L451" s="43"/>
      <c r="M451" s="233"/>
      <c r="N451" s="234"/>
      <c r="O451" s="90"/>
      <c r="P451" s="90"/>
      <c r="Q451" s="90"/>
      <c r="R451" s="90"/>
      <c r="S451" s="90"/>
      <c r="T451" s="91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6" t="s">
        <v>144</v>
      </c>
      <c r="AU451" s="16" t="s">
        <v>86</v>
      </c>
    </row>
    <row r="452" s="14" customFormat="1">
      <c r="A452" s="14"/>
      <c r="B452" s="245"/>
      <c r="C452" s="246"/>
      <c r="D452" s="230" t="s">
        <v>146</v>
      </c>
      <c r="E452" s="246"/>
      <c r="F452" s="248" t="s">
        <v>541</v>
      </c>
      <c r="G452" s="246"/>
      <c r="H452" s="249">
        <v>802.30499999999995</v>
      </c>
      <c r="I452" s="250"/>
      <c r="J452" s="246"/>
      <c r="K452" s="246"/>
      <c r="L452" s="251"/>
      <c r="M452" s="252"/>
      <c r="N452" s="253"/>
      <c r="O452" s="253"/>
      <c r="P452" s="253"/>
      <c r="Q452" s="253"/>
      <c r="R452" s="253"/>
      <c r="S452" s="253"/>
      <c r="T452" s="25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5" t="s">
        <v>146</v>
      </c>
      <c r="AU452" s="255" t="s">
        <v>86</v>
      </c>
      <c r="AV452" s="14" t="s">
        <v>86</v>
      </c>
      <c r="AW452" s="14" t="s">
        <v>4</v>
      </c>
      <c r="AX452" s="14" t="s">
        <v>82</v>
      </c>
      <c r="AY452" s="255" t="s">
        <v>136</v>
      </c>
    </row>
    <row r="453" s="2" customFormat="1" ht="22.2" customHeight="1">
      <c r="A453" s="37"/>
      <c r="B453" s="38"/>
      <c r="C453" s="217" t="s">
        <v>542</v>
      </c>
      <c r="D453" s="217" t="s">
        <v>138</v>
      </c>
      <c r="E453" s="218" t="s">
        <v>543</v>
      </c>
      <c r="F453" s="219" t="s">
        <v>544</v>
      </c>
      <c r="G453" s="220" t="s">
        <v>182</v>
      </c>
      <c r="H453" s="221">
        <v>120.673</v>
      </c>
      <c r="I453" s="222"/>
      <c r="J453" s="223">
        <f>ROUND(I453*H453,2)</f>
        <v>0</v>
      </c>
      <c r="K453" s="219" t="s">
        <v>142</v>
      </c>
      <c r="L453" s="43"/>
      <c r="M453" s="224" t="s">
        <v>1</v>
      </c>
      <c r="N453" s="225" t="s">
        <v>42</v>
      </c>
      <c r="O453" s="90"/>
      <c r="P453" s="226">
        <f>O453*H453</f>
        <v>0</v>
      </c>
      <c r="Q453" s="226">
        <v>0.0060000000000000001</v>
      </c>
      <c r="R453" s="226">
        <f>Q453*H453</f>
        <v>0.72403800000000007</v>
      </c>
      <c r="S453" s="226">
        <v>0</v>
      </c>
      <c r="T453" s="227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28" t="s">
        <v>259</v>
      </c>
      <c r="AT453" s="228" t="s">
        <v>138</v>
      </c>
      <c r="AU453" s="228" t="s">
        <v>86</v>
      </c>
      <c r="AY453" s="16" t="s">
        <v>136</v>
      </c>
      <c r="BE453" s="229">
        <f>IF(N453="základní",J453,0)</f>
        <v>0</v>
      </c>
      <c r="BF453" s="229">
        <f>IF(N453="snížená",J453,0)</f>
        <v>0</v>
      </c>
      <c r="BG453" s="229">
        <f>IF(N453="zákl. přenesená",J453,0)</f>
        <v>0</v>
      </c>
      <c r="BH453" s="229">
        <f>IF(N453="sníž. přenesená",J453,0)</f>
        <v>0</v>
      </c>
      <c r="BI453" s="229">
        <f>IF(N453="nulová",J453,0)</f>
        <v>0</v>
      </c>
      <c r="BJ453" s="16" t="s">
        <v>82</v>
      </c>
      <c r="BK453" s="229">
        <f>ROUND(I453*H453,2)</f>
        <v>0</v>
      </c>
      <c r="BL453" s="16" t="s">
        <v>259</v>
      </c>
      <c r="BM453" s="228" t="s">
        <v>545</v>
      </c>
    </row>
    <row r="454" s="2" customFormat="1">
      <c r="A454" s="37"/>
      <c r="B454" s="38"/>
      <c r="C454" s="39"/>
      <c r="D454" s="230" t="s">
        <v>144</v>
      </c>
      <c r="E454" s="39"/>
      <c r="F454" s="231" t="s">
        <v>546</v>
      </c>
      <c r="G454" s="39"/>
      <c r="H454" s="39"/>
      <c r="I454" s="232"/>
      <c r="J454" s="39"/>
      <c r="K454" s="39"/>
      <c r="L454" s="43"/>
      <c r="M454" s="233"/>
      <c r="N454" s="234"/>
      <c r="O454" s="90"/>
      <c r="P454" s="90"/>
      <c r="Q454" s="90"/>
      <c r="R454" s="90"/>
      <c r="S454" s="90"/>
      <c r="T454" s="91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6" t="s">
        <v>144</v>
      </c>
      <c r="AU454" s="16" t="s">
        <v>86</v>
      </c>
    </row>
    <row r="455" s="13" customFormat="1">
      <c r="A455" s="13"/>
      <c r="B455" s="235"/>
      <c r="C455" s="236"/>
      <c r="D455" s="230" t="s">
        <v>146</v>
      </c>
      <c r="E455" s="237" t="s">
        <v>1</v>
      </c>
      <c r="F455" s="238" t="s">
        <v>547</v>
      </c>
      <c r="G455" s="236"/>
      <c r="H455" s="237" t="s">
        <v>1</v>
      </c>
      <c r="I455" s="239"/>
      <c r="J455" s="236"/>
      <c r="K455" s="236"/>
      <c r="L455" s="240"/>
      <c r="M455" s="241"/>
      <c r="N455" s="242"/>
      <c r="O455" s="242"/>
      <c r="P455" s="242"/>
      <c r="Q455" s="242"/>
      <c r="R455" s="242"/>
      <c r="S455" s="242"/>
      <c r="T455" s="24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4" t="s">
        <v>146</v>
      </c>
      <c r="AU455" s="244" t="s">
        <v>86</v>
      </c>
      <c r="AV455" s="13" t="s">
        <v>82</v>
      </c>
      <c r="AW455" s="13" t="s">
        <v>32</v>
      </c>
      <c r="AX455" s="13" t="s">
        <v>77</v>
      </c>
      <c r="AY455" s="244" t="s">
        <v>136</v>
      </c>
    </row>
    <row r="456" s="14" customFormat="1">
      <c r="A456" s="14"/>
      <c r="B456" s="245"/>
      <c r="C456" s="246"/>
      <c r="D456" s="230" t="s">
        <v>146</v>
      </c>
      <c r="E456" s="247" t="s">
        <v>1</v>
      </c>
      <c r="F456" s="248" t="s">
        <v>246</v>
      </c>
      <c r="G456" s="246"/>
      <c r="H456" s="249">
        <v>26</v>
      </c>
      <c r="I456" s="250"/>
      <c r="J456" s="246"/>
      <c r="K456" s="246"/>
      <c r="L456" s="251"/>
      <c r="M456" s="252"/>
      <c r="N456" s="253"/>
      <c r="O456" s="253"/>
      <c r="P456" s="253"/>
      <c r="Q456" s="253"/>
      <c r="R456" s="253"/>
      <c r="S456" s="253"/>
      <c r="T456" s="25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5" t="s">
        <v>146</v>
      </c>
      <c r="AU456" s="255" t="s">
        <v>86</v>
      </c>
      <c r="AV456" s="14" t="s">
        <v>86</v>
      </c>
      <c r="AW456" s="14" t="s">
        <v>32</v>
      </c>
      <c r="AX456" s="14" t="s">
        <v>77</v>
      </c>
      <c r="AY456" s="255" t="s">
        <v>136</v>
      </c>
    </row>
    <row r="457" s="14" customFormat="1">
      <c r="A457" s="14"/>
      <c r="B457" s="245"/>
      <c r="C457" s="246"/>
      <c r="D457" s="230" t="s">
        <v>146</v>
      </c>
      <c r="E457" s="247" t="s">
        <v>1</v>
      </c>
      <c r="F457" s="248" t="s">
        <v>548</v>
      </c>
      <c r="G457" s="246"/>
      <c r="H457" s="249">
        <v>40.479999999999997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5" t="s">
        <v>146</v>
      </c>
      <c r="AU457" s="255" t="s">
        <v>86</v>
      </c>
      <c r="AV457" s="14" t="s">
        <v>86</v>
      </c>
      <c r="AW457" s="14" t="s">
        <v>32</v>
      </c>
      <c r="AX457" s="14" t="s">
        <v>77</v>
      </c>
      <c r="AY457" s="255" t="s">
        <v>136</v>
      </c>
    </row>
    <row r="458" s="14" customFormat="1">
      <c r="A458" s="14"/>
      <c r="B458" s="245"/>
      <c r="C458" s="246"/>
      <c r="D458" s="230" t="s">
        <v>146</v>
      </c>
      <c r="E458" s="247" t="s">
        <v>1</v>
      </c>
      <c r="F458" s="248" t="s">
        <v>549</v>
      </c>
      <c r="G458" s="246"/>
      <c r="H458" s="249">
        <v>30.359999999999999</v>
      </c>
      <c r="I458" s="250"/>
      <c r="J458" s="246"/>
      <c r="K458" s="246"/>
      <c r="L458" s="251"/>
      <c r="M458" s="252"/>
      <c r="N458" s="253"/>
      <c r="O458" s="253"/>
      <c r="P458" s="253"/>
      <c r="Q458" s="253"/>
      <c r="R458" s="253"/>
      <c r="S458" s="253"/>
      <c r="T458" s="25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5" t="s">
        <v>146</v>
      </c>
      <c r="AU458" s="255" t="s">
        <v>86</v>
      </c>
      <c r="AV458" s="14" t="s">
        <v>86</v>
      </c>
      <c r="AW458" s="14" t="s">
        <v>32</v>
      </c>
      <c r="AX458" s="14" t="s">
        <v>77</v>
      </c>
      <c r="AY458" s="255" t="s">
        <v>136</v>
      </c>
    </row>
    <row r="459" s="14" customFormat="1">
      <c r="A459" s="14"/>
      <c r="B459" s="245"/>
      <c r="C459" s="246"/>
      <c r="D459" s="230" t="s">
        <v>146</v>
      </c>
      <c r="E459" s="247" t="s">
        <v>1</v>
      </c>
      <c r="F459" s="248" t="s">
        <v>550</v>
      </c>
      <c r="G459" s="246"/>
      <c r="H459" s="249">
        <v>23.832999999999998</v>
      </c>
      <c r="I459" s="250"/>
      <c r="J459" s="246"/>
      <c r="K459" s="246"/>
      <c r="L459" s="251"/>
      <c r="M459" s="252"/>
      <c r="N459" s="253"/>
      <c r="O459" s="253"/>
      <c r="P459" s="253"/>
      <c r="Q459" s="253"/>
      <c r="R459" s="253"/>
      <c r="S459" s="253"/>
      <c r="T459" s="25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5" t="s">
        <v>146</v>
      </c>
      <c r="AU459" s="255" t="s">
        <v>86</v>
      </c>
      <c r="AV459" s="14" t="s">
        <v>86</v>
      </c>
      <c r="AW459" s="14" t="s">
        <v>32</v>
      </c>
      <c r="AX459" s="14" t="s">
        <v>77</v>
      </c>
      <c r="AY459" s="255" t="s">
        <v>136</v>
      </c>
    </row>
    <row r="460" s="2" customFormat="1" ht="22.2" customHeight="1">
      <c r="A460" s="37"/>
      <c r="B460" s="38"/>
      <c r="C460" s="256" t="s">
        <v>551</v>
      </c>
      <c r="D460" s="256" t="s">
        <v>173</v>
      </c>
      <c r="E460" s="257" t="s">
        <v>256</v>
      </c>
      <c r="F460" s="258" t="s">
        <v>257</v>
      </c>
      <c r="G460" s="259" t="s">
        <v>182</v>
      </c>
      <c r="H460" s="260">
        <v>126.70699999999999</v>
      </c>
      <c r="I460" s="261"/>
      <c r="J460" s="262">
        <f>ROUND(I460*H460,2)</f>
        <v>0</v>
      </c>
      <c r="K460" s="258" t="s">
        <v>1</v>
      </c>
      <c r="L460" s="263"/>
      <c r="M460" s="264" t="s">
        <v>1</v>
      </c>
      <c r="N460" s="265" t="s">
        <v>42</v>
      </c>
      <c r="O460" s="90"/>
      <c r="P460" s="226">
        <f>O460*H460</f>
        <v>0</v>
      </c>
      <c r="Q460" s="226">
        <v>0.0066</v>
      </c>
      <c r="R460" s="226">
        <f>Q460*H460</f>
        <v>0.83626619999999996</v>
      </c>
      <c r="S460" s="226">
        <v>0</v>
      </c>
      <c r="T460" s="227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28" t="s">
        <v>258</v>
      </c>
      <c r="AT460" s="228" t="s">
        <v>173</v>
      </c>
      <c r="AU460" s="228" t="s">
        <v>86</v>
      </c>
      <c r="AY460" s="16" t="s">
        <v>136</v>
      </c>
      <c r="BE460" s="229">
        <f>IF(N460="základní",J460,0)</f>
        <v>0</v>
      </c>
      <c r="BF460" s="229">
        <f>IF(N460="snížená",J460,0)</f>
        <v>0</v>
      </c>
      <c r="BG460" s="229">
        <f>IF(N460="zákl. přenesená",J460,0)</f>
        <v>0</v>
      </c>
      <c r="BH460" s="229">
        <f>IF(N460="sníž. přenesená",J460,0)</f>
        <v>0</v>
      </c>
      <c r="BI460" s="229">
        <f>IF(N460="nulová",J460,0)</f>
        <v>0</v>
      </c>
      <c r="BJ460" s="16" t="s">
        <v>82</v>
      </c>
      <c r="BK460" s="229">
        <f>ROUND(I460*H460,2)</f>
        <v>0</v>
      </c>
      <c r="BL460" s="16" t="s">
        <v>259</v>
      </c>
      <c r="BM460" s="228" t="s">
        <v>552</v>
      </c>
    </row>
    <row r="461" s="2" customFormat="1">
      <c r="A461" s="37"/>
      <c r="B461" s="38"/>
      <c r="C461" s="39"/>
      <c r="D461" s="230" t="s">
        <v>144</v>
      </c>
      <c r="E461" s="39"/>
      <c r="F461" s="231" t="s">
        <v>257</v>
      </c>
      <c r="G461" s="39"/>
      <c r="H461" s="39"/>
      <c r="I461" s="232"/>
      <c r="J461" s="39"/>
      <c r="K461" s="39"/>
      <c r="L461" s="43"/>
      <c r="M461" s="233"/>
      <c r="N461" s="234"/>
      <c r="O461" s="90"/>
      <c r="P461" s="90"/>
      <c r="Q461" s="90"/>
      <c r="R461" s="90"/>
      <c r="S461" s="90"/>
      <c r="T461" s="91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6" t="s">
        <v>144</v>
      </c>
      <c r="AU461" s="16" t="s">
        <v>86</v>
      </c>
    </row>
    <row r="462" s="14" customFormat="1">
      <c r="A462" s="14"/>
      <c r="B462" s="245"/>
      <c r="C462" s="246"/>
      <c r="D462" s="230" t="s">
        <v>146</v>
      </c>
      <c r="E462" s="246"/>
      <c r="F462" s="248" t="s">
        <v>261</v>
      </c>
      <c r="G462" s="246"/>
      <c r="H462" s="249">
        <v>126.70699999999999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146</v>
      </c>
      <c r="AU462" s="255" t="s">
        <v>86</v>
      </c>
      <c r="AV462" s="14" t="s">
        <v>86</v>
      </c>
      <c r="AW462" s="14" t="s">
        <v>4</v>
      </c>
      <c r="AX462" s="14" t="s">
        <v>82</v>
      </c>
      <c r="AY462" s="255" t="s">
        <v>136</v>
      </c>
    </row>
    <row r="463" s="2" customFormat="1" ht="22.2" customHeight="1">
      <c r="A463" s="37"/>
      <c r="B463" s="38"/>
      <c r="C463" s="217" t="s">
        <v>553</v>
      </c>
      <c r="D463" s="217" t="s">
        <v>138</v>
      </c>
      <c r="E463" s="218" t="s">
        <v>554</v>
      </c>
      <c r="F463" s="219" t="s">
        <v>555</v>
      </c>
      <c r="G463" s="220" t="s">
        <v>182</v>
      </c>
      <c r="H463" s="221">
        <v>382.05000000000001</v>
      </c>
      <c r="I463" s="222"/>
      <c r="J463" s="223">
        <f>ROUND(I463*H463,2)</f>
        <v>0</v>
      </c>
      <c r="K463" s="219" t="s">
        <v>142</v>
      </c>
      <c r="L463" s="43"/>
      <c r="M463" s="224" t="s">
        <v>1</v>
      </c>
      <c r="N463" s="225" t="s">
        <v>42</v>
      </c>
      <c r="O463" s="90"/>
      <c r="P463" s="226">
        <f>O463*H463</f>
        <v>0</v>
      </c>
      <c r="Q463" s="226">
        <v>0</v>
      </c>
      <c r="R463" s="226">
        <f>Q463*H463</f>
        <v>0</v>
      </c>
      <c r="S463" s="226">
        <v>0</v>
      </c>
      <c r="T463" s="227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28" t="s">
        <v>259</v>
      </c>
      <c r="AT463" s="228" t="s">
        <v>138</v>
      </c>
      <c r="AU463" s="228" t="s">
        <v>86</v>
      </c>
      <c r="AY463" s="16" t="s">
        <v>136</v>
      </c>
      <c r="BE463" s="229">
        <f>IF(N463="základní",J463,0)</f>
        <v>0</v>
      </c>
      <c r="BF463" s="229">
        <f>IF(N463="snížená",J463,0)</f>
        <v>0</v>
      </c>
      <c r="BG463" s="229">
        <f>IF(N463="zákl. přenesená",J463,0)</f>
        <v>0</v>
      </c>
      <c r="BH463" s="229">
        <f>IF(N463="sníž. přenesená",J463,0)</f>
        <v>0</v>
      </c>
      <c r="BI463" s="229">
        <f>IF(N463="nulová",J463,0)</f>
        <v>0</v>
      </c>
      <c r="BJ463" s="16" t="s">
        <v>82</v>
      </c>
      <c r="BK463" s="229">
        <f>ROUND(I463*H463,2)</f>
        <v>0</v>
      </c>
      <c r="BL463" s="16" t="s">
        <v>259</v>
      </c>
      <c r="BM463" s="228" t="s">
        <v>556</v>
      </c>
    </row>
    <row r="464" s="2" customFormat="1">
      <c r="A464" s="37"/>
      <c r="B464" s="38"/>
      <c r="C464" s="39"/>
      <c r="D464" s="230" t="s">
        <v>144</v>
      </c>
      <c r="E464" s="39"/>
      <c r="F464" s="231" t="s">
        <v>557</v>
      </c>
      <c r="G464" s="39"/>
      <c r="H464" s="39"/>
      <c r="I464" s="232"/>
      <c r="J464" s="39"/>
      <c r="K464" s="39"/>
      <c r="L464" s="43"/>
      <c r="M464" s="233"/>
      <c r="N464" s="234"/>
      <c r="O464" s="90"/>
      <c r="P464" s="90"/>
      <c r="Q464" s="90"/>
      <c r="R464" s="90"/>
      <c r="S464" s="90"/>
      <c r="T464" s="91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6" t="s">
        <v>144</v>
      </c>
      <c r="AU464" s="16" t="s">
        <v>86</v>
      </c>
    </row>
    <row r="465" s="13" customFormat="1">
      <c r="A465" s="13"/>
      <c r="B465" s="235"/>
      <c r="C465" s="236"/>
      <c r="D465" s="230" t="s">
        <v>146</v>
      </c>
      <c r="E465" s="237" t="s">
        <v>1</v>
      </c>
      <c r="F465" s="238" t="s">
        <v>558</v>
      </c>
      <c r="G465" s="236"/>
      <c r="H465" s="237" t="s">
        <v>1</v>
      </c>
      <c r="I465" s="239"/>
      <c r="J465" s="236"/>
      <c r="K465" s="236"/>
      <c r="L465" s="240"/>
      <c r="M465" s="241"/>
      <c r="N465" s="242"/>
      <c r="O465" s="242"/>
      <c r="P465" s="242"/>
      <c r="Q465" s="242"/>
      <c r="R465" s="242"/>
      <c r="S465" s="242"/>
      <c r="T465" s="24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4" t="s">
        <v>146</v>
      </c>
      <c r="AU465" s="244" t="s">
        <v>86</v>
      </c>
      <c r="AV465" s="13" t="s">
        <v>82</v>
      </c>
      <c r="AW465" s="13" t="s">
        <v>32</v>
      </c>
      <c r="AX465" s="13" t="s">
        <v>77</v>
      </c>
      <c r="AY465" s="244" t="s">
        <v>136</v>
      </c>
    </row>
    <row r="466" s="14" customFormat="1">
      <c r="A466" s="14"/>
      <c r="B466" s="245"/>
      <c r="C466" s="246"/>
      <c r="D466" s="230" t="s">
        <v>146</v>
      </c>
      <c r="E466" s="247" t="s">
        <v>1</v>
      </c>
      <c r="F466" s="248" t="s">
        <v>536</v>
      </c>
      <c r="G466" s="246"/>
      <c r="H466" s="249">
        <v>382.05000000000001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5" t="s">
        <v>146</v>
      </c>
      <c r="AU466" s="255" t="s">
        <v>86</v>
      </c>
      <c r="AV466" s="14" t="s">
        <v>86</v>
      </c>
      <c r="AW466" s="14" t="s">
        <v>32</v>
      </c>
      <c r="AX466" s="14" t="s">
        <v>77</v>
      </c>
      <c r="AY466" s="255" t="s">
        <v>136</v>
      </c>
    </row>
    <row r="467" s="2" customFormat="1" ht="22.2" customHeight="1">
      <c r="A467" s="37"/>
      <c r="B467" s="38"/>
      <c r="C467" s="256" t="s">
        <v>559</v>
      </c>
      <c r="D467" s="256" t="s">
        <v>173</v>
      </c>
      <c r="E467" s="257" t="s">
        <v>560</v>
      </c>
      <c r="F467" s="258" t="s">
        <v>561</v>
      </c>
      <c r="G467" s="259" t="s">
        <v>182</v>
      </c>
      <c r="H467" s="260">
        <v>445.279</v>
      </c>
      <c r="I467" s="261"/>
      <c r="J467" s="262">
        <f>ROUND(I467*H467,2)</f>
        <v>0</v>
      </c>
      <c r="K467" s="258" t="s">
        <v>142</v>
      </c>
      <c r="L467" s="263"/>
      <c r="M467" s="264" t="s">
        <v>1</v>
      </c>
      <c r="N467" s="265" t="s">
        <v>42</v>
      </c>
      <c r="O467" s="90"/>
      <c r="P467" s="226">
        <f>O467*H467</f>
        <v>0</v>
      </c>
      <c r="Q467" s="226">
        <v>0.00040000000000000002</v>
      </c>
      <c r="R467" s="226">
        <f>Q467*H467</f>
        <v>0.17811160000000001</v>
      </c>
      <c r="S467" s="226">
        <v>0</v>
      </c>
      <c r="T467" s="227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28" t="s">
        <v>258</v>
      </c>
      <c r="AT467" s="228" t="s">
        <v>173</v>
      </c>
      <c r="AU467" s="228" t="s">
        <v>86</v>
      </c>
      <c r="AY467" s="16" t="s">
        <v>136</v>
      </c>
      <c r="BE467" s="229">
        <f>IF(N467="základní",J467,0)</f>
        <v>0</v>
      </c>
      <c r="BF467" s="229">
        <f>IF(N467="snížená",J467,0)</f>
        <v>0</v>
      </c>
      <c r="BG467" s="229">
        <f>IF(N467="zákl. přenesená",J467,0)</f>
        <v>0</v>
      </c>
      <c r="BH467" s="229">
        <f>IF(N467="sníž. přenesená",J467,0)</f>
        <v>0</v>
      </c>
      <c r="BI467" s="229">
        <f>IF(N467="nulová",J467,0)</f>
        <v>0</v>
      </c>
      <c r="BJ467" s="16" t="s">
        <v>82</v>
      </c>
      <c r="BK467" s="229">
        <f>ROUND(I467*H467,2)</f>
        <v>0</v>
      </c>
      <c r="BL467" s="16" t="s">
        <v>259</v>
      </c>
      <c r="BM467" s="228" t="s">
        <v>562</v>
      </c>
    </row>
    <row r="468" s="2" customFormat="1">
      <c r="A468" s="37"/>
      <c r="B468" s="38"/>
      <c r="C468" s="39"/>
      <c r="D468" s="230" t="s">
        <v>144</v>
      </c>
      <c r="E468" s="39"/>
      <c r="F468" s="231" t="s">
        <v>561</v>
      </c>
      <c r="G468" s="39"/>
      <c r="H468" s="39"/>
      <c r="I468" s="232"/>
      <c r="J468" s="39"/>
      <c r="K468" s="39"/>
      <c r="L468" s="43"/>
      <c r="M468" s="233"/>
      <c r="N468" s="234"/>
      <c r="O468" s="90"/>
      <c r="P468" s="90"/>
      <c r="Q468" s="90"/>
      <c r="R468" s="90"/>
      <c r="S468" s="90"/>
      <c r="T468" s="91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T468" s="16" t="s">
        <v>144</v>
      </c>
      <c r="AU468" s="16" t="s">
        <v>86</v>
      </c>
    </row>
    <row r="469" s="14" customFormat="1">
      <c r="A469" s="14"/>
      <c r="B469" s="245"/>
      <c r="C469" s="246"/>
      <c r="D469" s="230" t="s">
        <v>146</v>
      </c>
      <c r="E469" s="246"/>
      <c r="F469" s="248" t="s">
        <v>563</v>
      </c>
      <c r="G469" s="246"/>
      <c r="H469" s="249">
        <v>445.279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5" t="s">
        <v>146</v>
      </c>
      <c r="AU469" s="255" t="s">
        <v>86</v>
      </c>
      <c r="AV469" s="14" t="s">
        <v>86</v>
      </c>
      <c r="AW469" s="14" t="s">
        <v>4</v>
      </c>
      <c r="AX469" s="14" t="s">
        <v>82</v>
      </c>
      <c r="AY469" s="255" t="s">
        <v>136</v>
      </c>
    </row>
    <row r="470" s="2" customFormat="1" ht="22.2" customHeight="1">
      <c r="A470" s="37"/>
      <c r="B470" s="38"/>
      <c r="C470" s="217" t="s">
        <v>564</v>
      </c>
      <c r="D470" s="217" t="s">
        <v>138</v>
      </c>
      <c r="E470" s="218" t="s">
        <v>565</v>
      </c>
      <c r="F470" s="219" t="s">
        <v>566</v>
      </c>
      <c r="G470" s="220" t="s">
        <v>182</v>
      </c>
      <c r="H470" s="221">
        <v>382.05000000000001</v>
      </c>
      <c r="I470" s="222"/>
      <c r="J470" s="223">
        <f>ROUND(I470*H470,2)</f>
        <v>0</v>
      </c>
      <c r="K470" s="219" t="s">
        <v>1</v>
      </c>
      <c r="L470" s="43"/>
      <c r="M470" s="224" t="s">
        <v>1</v>
      </c>
      <c r="N470" s="225" t="s">
        <v>42</v>
      </c>
      <c r="O470" s="90"/>
      <c r="P470" s="226">
        <f>O470*H470</f>
        <v>0</v>
      </c>
      <c r="Q470" s="226">
        <v>0</v>
      </c>
      <c r="R470" s="226">
        <f>Q470*H470</f>
        <v>0</v>
      </c>
      <c r="S470" s="226">
        <v>0</v>
      </c>
      <c r="T470" s="227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28" t="s">
        <v>92</v>
      </c>
      <c r="AT470" s="228" t="s">
        <v>138</v>
      </c>
      <c r="AU470" s="228" t="s">
        <v>86</v>
      </c>
      <c r="AY470" s="16" t="s">
        <v>136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16" t="s">
        <v>82</v>
      </c>
      <c r="BK470" s="229">
        <f>ROUND(I470*H470,2)</f>
        <v>0</v>
      </c>
      <c r="BL470" s="16" t="s">
        <v>92</v>
      </c>
      <c r="BM470" s="228" t="s">
        <v>567</v>
      </c>
    </row>
    <row r="471" s="2" customFormat="1">
      <c r="A471" s="37"/>
      <c r="B471" s="38"/>
      <c r="C471" s="39"/>
      <c r="D471" s="230" t="s">
        <v>144</v>
      </c>
      <c r="E471" s="39"/>
      <c r="F471" s="231" t="s">
        <v>566</v>
      </c>
      <c r="G471" s="39"/>
      <c r="H471" s="39"/>
      <c r="I471" s="232"/>
      <c r="J471" s="39"/>
      <c r="K471" s="39"/>
      <c r="L471" s="43"/>
      <c r="M471" s="233"/>
      <c r="N471" s="234"/>
      <c r="O471" s="90"/>
      <c r="P471" s="90"/>
      <c r="Q471" s="90"/>
      <c r="R471" s="90"/>
      <c r="S471" s="90"/>
      <c r="T471" s="91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T471" s="16" t="s">
        <v>144</v>
      </c>
      <c r="AU471" s="16" t="s">
        <v>86</v>
      </c>
    </row>
    <row r="472" s="13" customFormat="1">
      <c r="A472" s="13"/>
      <c r="B472" s="235"/>
      <c r="C472" s="236"/>
      <c r="D472" s="230" t="s">
        <v>146</v>
      </c>
      <c r="E472" s="237" t="s">
        <v>1</v>
      </c>
      <c r="F472" s="238" t="s">
        <v>558</v>
      </c>
      <c r="G472" s="236"/>
      <c r="H472" s="237" t="s">
        <v>1</v>
      </c>
      <c r="I472" s="239"/>
      <c r="J472" s="236"/>
      <c r="K472" s="236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146</v>
      </c>
      <c r="AU472" s="244" t="s">
        <v>86</v>
      </c>
      <c r="AV472" s="13" t="s">
        <v>82</v>
      </c>
      <c r="AW472" s="13" t="s">
        <v>32</v>
      </c>
      <c r="AX472" s="13" t="s">
        <v>77</v>
      </c>
      <c r="AY472" s="244" t="s">
        <v>136</v>
      </c>
    </row>
    <row r="473" s="14" customFormat="1">
      <c r="A473" s="14"/>
      <c r="B473" s="245"/>
      <c r="C473" s="246"/>
      <c r="D473" s="230" t="s">
        <v>146</v>
      </c>
      <c r="E473" s="247" t="s">
        <v>1</v>
      </c>
      <c r="F473" s="248" t="s">
        <v>536</v>
      </c>
      <c r="G473" s="246"/>
      <c r="H473" s="249">
        <v>382.05000000000001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5" t="s">
        <v>146</v>
      </c>
      <c r="AU473" s="255" t="s">
        <v>86</v>
      </c>
      <c r="AV473" s="14" t="s">
        <v>86</v>
      </c>
      <c r="AW473" s="14" t="s">
        <v>32</v>
      </c>
      <c r="AX473" s="14" t="s">
        <v>77</v>
      </c>
      <c r="AY473" s="255" t="s">
        <v>136</v>
      </c>
    </row>
    <row r="474" s="2" customFormat="1" ht="22.2" customHeight="1">
      <c r="A474" s="37"/>
      <c r="B474" s="38"/>
      <c r="C474" s="217" t="s">
        <v>568</v>
      </c>
      <c r="D474" s="217" t="s">
        <v>138</v>
      </c>
      <c r="E474" s="218" t="s">
        <v>569</v>
      </c>
      <c r="F474" s="219" t="s">
        <v>570</v>
      </c>
      <c r="G474" s="220" t="s">
        <v>182</v>
      </c>
      <c r="H474" s="221">
        <v>91.299999999999997</v>
      </c>
      <c r="I474" s="222"/>
      <c r="J474" s="223">
        <f>ROUND(I474*H474,2)</f>
        <v>0</v>
      </c>
      <c r="K474" s="219" t="s">
        <v>142</v>
      </c>
      <c r="L474" s="43"/>
      <c r="M474" s="224" t="s">
        <v>1</v>
      </c>
      <c r="N474" s="225" t="s">
        <v>42</v>
      </c>
      <c r="O474" s="90"/>
      <c r="P474" s="226">
        <f>O474*H474</f>
        <v>0</v>
      </c>
      <c r="Q474" s="226">
        <v>0.00029999999999999997</v>
      </c>
      <c r="R474" s="226">
        <f>Q474*H474</f>
        <v>0.027389999999999998</v>
      </c>
      <c r="S474" s="226">
        <v>0</v>
      </c>
      <c r="T474" s="227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28" t="s">
        <v>259</v>
      </c>
      <c r="AT474" s="228" t="s">
        <v>138</v>
      </c>
      <c r="AU474" s="228" t="s">
        <v>86</v>
      </c>
      <c r="AY474" s="16" t="s">
        <v>136</v>
      </c>
      <c r="BE474" s="229">
        <f>IF(N474="základní",J474,0)</f>
        <v>0</v>
      </c>
      <c r="BF474" s="229">
        <f>IF(N474="snížená",J474,0)</f>
        <v>0</v>
      </c>
      <c r="BG474" s="229">
        <f>IF(N474="zákl. přenesená",J474,0)</f>
        <v>0</v>
      </c>
      <c r="BH474" s="229">
        <f>IF(N474="sníž. přenesená",J474,0)</f>
        <v>0</v>
      </c>
      <c r="BI474" s="229">
        <f>IF(N474="nulová",J474,0)</f>
        <v>0</v>
      </c>
      <c r="BJ474" s="16" t="s">
        <v>82</v>
      </c>
      <c r="BK474" s="229">
        <f>ROUND(I474*H474,2)</f>
        <v>0</v>
      </c>
      <c r="BL474" s="16" t="s">
        <v>259</v>
      </c>
      <c r="BM474" s="228" t="s">
        <v>571</v>
      </c>
    </row>
    <row r="475" s="2" customFormat="1">
      <c r="A475" s="37"/>
      <c r="B475" s="38"/>
      <c r="C475" s="39"/>
      <c r="D475" s="230" t="s">
        <v>144</v>
      </c>
      <c r="E475" s="39"/>
      <c r="F475" s="231" t="s">
        <v>572</v>
      </c>
      <c r="G475" s="39"/>
      <c r="H475" s="39"/>
      <c r="I475" s="232"/>
      <c r="J475" s="39"/>
      <c r="K475" s="39"/>
      <c r="L475" s="43"/>
      <c r="M475" s="233"/>
      <c r="N475" s="234"/>
      <c r="O475" s="90"/>
      <c r="P475" s="90"/>
      <c r="Q475" s="90"/>
      <c r="R475" s="90"/>
      <c r="S475" s="90"/>
      <c r="T475" s="91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16" t="s">
        <v>144</v>
      </c>
      <c r="AU475" s="16" t="s">
        <v>86</v>
      </c>
    </row>
    <row r="476" s="13" customFormat="1">
      <c r="A476" s="13"/>
      <c r="B476" s="235"/>
      <c r="C476" s="236"/>
      <c r="D476" s="230" t="s">
        <v>146</v>
      </c>
      <c r="E476" s="237" t="s">
        <v>1</v>
      </c>
      <c r="F476" s="238" t="s">
        <v>284</v>
      </c>
      <c r="G476" s="236"/>
      <c r="H476" s="237" t="s">
        <v>1</v>
      </c>
      <c r="I476" s="239"/>
      <c r="J476" s="236"/>
      <c r="K476" s="236"/>
      <c r="L476" s="240"/>
      <c r="M476" s="241"/>
      <c r="N476" s="242"/>
      <c r="O476" s="242"/>
      <c r="P476" s="242"/>
      <c r="Q476" s="242"/>
      <c r="R476" s="242"/>
      <c r="S476" s="242"/>
      <c r="T476" s="24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146</v>
      </c>
      <c r="AU476" s="244" t="s">
        <v>86</v>
      </c>
      <c r="AV476" s="13" t="s">
        <v>82</v>
      </c>
      <c r="AW476" s="13" t="s">
        <v>32</v>
      </c>
      <c r="AX476" s="13" t="s">
        <v>77</v>
      </c>
      <c r="AY476" s="244" t="s">
        <v>136</v>
      </c>
    </row>
    <row r="477" s="14" customFormat="1">
      <c r="A477" s="14"/>
      <c r="B477" s="245"/>
      <c r="C477" s="246"/>
      <c r="D477" s="230" t="s">
        <v>146</v>
      </c>
      <c r="E477" s="247" t="s">
        <v>1</v>
      </c>
      <c r="F477" s="248" t="s">
        <v>285</v>
      </c>
      <c r="G477" s="246"/>
      <c r="H477" s="249">
        <v>12.1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5" t="s">
        <v>146</v>
      </c>
      <c r="AU477" s="255" t="s">
        <v>86</v>
      </c>
      <c r="AV477" s="14" t="s">
        <v>86</v>
      </c>
      <c r="AW477" s="14" t="s">
        <v>32</v>
      </c>
      <c r="AX477" s="14" t="s">
        <v>77</v>
      </c>
      <c r="AY477" s="255" t="s">
        <v>136</v>
      </c>
    </row>
    <row r="478" s="14" customFormat="1">
      <c r="A478" s="14"/>
      <c r="B478" s="245"/>
      <c r="C478" s="246"/>
      <c r="D478" s="230" t="s">
        <v>146</v>
      </c>
      <c r="E478" s="247" t="s">
        <v>1</v>
      </c>
      <c r="F478" s="248" t="s">
        <v>286</v>
      </c>
      <c r="G478" s="246"/>
      <c r="H478" s="249">
        <v>33.549999999999997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5" t="s">
        <v>146</v>
      </c>
      <c r="AU478" s="255" t="s">
        <v>86</v>
      </c>
      <c r="AV478" s="14" t="s">
        <v>86</v>
      </c>
      <c r="AW478" s="14" t="s">
        <v>32</v>
      </c>
      <c r="AX478" s="14" t="s">
        <v>77</v>
      </c>
      <c r="AY478" s="255" t="s">
        <v>136</v>
      </c>
    </row>
    <row r="479" s="14" customFormat="1">
      <c r="A479" s="14"/>
      <c r="B479" s="245"/>
      <c r="C479" s="246"/>
      <c r="D479" s="230" t="s">
        <v>146</v>
      </c>
      <c r="E479" s="247" t="s">
        <v>1</v>
      </c>
      <c r="F479" s="248" t="s">
        <v>287</v>
      </c>
      <c r="G479" s="246"/>
      <c r="H479" s="249">
        <v>33.549999999999997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5" t="s">
        <v>146</v>
      </c>
      <c r="AU479" s="255" t="s">
        <v>86</v>
      </c>
      <c r="AV479" s="14" t="s">
        <v>86</v>
      </c>
      <c r="AW479" s="14" t="s">
        <v>32</v>
      </c>
      <c r="AX479" s="14" t="s">
        <v>77</v>
      </c>
      <c r="AY479" s="255" t="s">
        <v>136</v>
      </c>
    </row>
    <row r="480" s="14" customFormat="1">
      <c r="A480" s="14"/>
      <c r="B480" s="245"/>
      <c r="C480" s="246"/>
      <c r="D480" s="230" t="s">
        <v>146</v>
      </c>
      <c r="E480" s="247" t="s">
        <v>1</v>
      </c>
      <c r="F480" s="248" t="s">
        <v>288</v>
      </c>
      <c r="G480" s="246"/>
      <c r="H480" s="249">
        <v>12.1</v>
      </c>
      <c r="I480" s="250"/>
      <c r="J480" s="246"/>
      <c r="K480" s="246"/>
      <c r="L480" s="251"/>
      <c r="M480" s="252"/>
      <c r="N480" s="253"/>
      <c r="O480" s="253"/>
      <c r="P480" s="253"/>
      <c r="Q480" s="253"/>
      <c r="R480" s="253"/>
      <c r="S480" s="253"/>
      <c r="T480" s="25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5" t="s">
        <v>146</v>
      </c>
      <c r="AU480" s="255" t="s">
        <v>86</v>
      </c>
      <c r="AV480" s="14" t="s">
        <v>86</v>
      </c>
      <c r="AW480" s="14" t="s">
        <v>32</v>
      </c>
      <c r="AX480" s="14" t="s">
        <v>77</v>
      </c>
      <c r="AY480" s="255" t="s">
        <v>136</v>
      </c>
    </row>
    <row r="481" s="2" customFormat="1" ht="22.2" customHeight="1">
      <c r="A481" s="37"/>
      <c r="B481" s="38"/>
      <c r="C481" s="217" t="s">
        <v>573</v>
      </c>
      <c r="D481" s="217" t="s">
        <v>138</v>
      </c>
      <c r="E481" s="218" t="s">
        <v>574</v>
      </c>
      <c r="F481" s="219" t="s">
        <v>575</v>
      </c>
      <c r="G481" s="220" t="s">
        <v>182</v>
      </c>
      <c r="H481" s="221">
        <v>379.39800000000002</v>
      </c>
      <c r="I481" s="222"/>
      <c r="J481" s="223">
        <f>ROUND(I481*H481,2)</f>
        <v>0</v>
      </c>
      <c r="K481" s="219" t="s">
        <v>142</v>
      </c>
      <c r="L481" s="43"/>
      <c r="M481" s="224" t="s">
        <v>1</v>
      </c>
      <c r="N481" s="225" t="s">
        <v>42</v>
      </c>
      <c r="O481" s="90"/>
      <c r="P481" s="226">
        <f>O481*H481</f>
        <v>0</v>
      </c>
      <c r="Q481" s="226">
        <v>0</v>
      </c>
      <c r="R481" s="226">
        <f>Q481*H481</f>
        <v>0</v>
      </c>
      <c r="S481" s="226">
        <v>0</v>
      </c>
      <c r="T481" s="227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28" t="s">
        <v>259</v>
      </c>
      <c r="AT481" s="228" t="s">
        <v>138</v>
      </c>
      <c r="AU481" s="228" t="s">
        <v>86</v>
      </c>
      <c r="AY481" s="16" t="s">
        <v>136</v>
      </c>
      <c r="BE481" s="229">
        <f>IF(N481="základní",J481,0)</f>
        <v>0</v>
      </c>
      <c r="BF481" s="229">
        <f>IF(N481="snížená",J481,0)</f>
        <v>0</v>
      </c>
      <c r="BG481" s="229">
        <f>IF(N481="zákl. přenesená",J481,0)</f>
        <v>0</v>
      </c>
      <c r="BH481" s="229">
        <f>IF(N481="sníž. přenesená",J481,0)</f>
        <v>0</v>
      </c>
      <c r="BI481" s="229">
        <f>IF(N481="nulová",J481,0)</f>
        <v>0</v>
      </c>
      <c r="BJ481" s="16" t="s">
        <v>82</v>
      </c>
      <c r="BK481" s="229">
        <f>ROUND(I481*H481,2)</f>
        <v>0</v>
      </c>
      <c r="BL481" s="16" t="s">
        <v>259</v>
      </c>
      <c r="BM481" s="228" t="s">
        <v>576</v>
      </c>
    </row>
    <row r="482" s="2" customFormat="1">
      <c r="A482" s="37"/>
      <c r="B482" s="38"/>
      <c r="C482" s="39"/>
      <c r="D482" s="230" t="s">
        <v>144</v>
      </c>
      <c r="E482" s="39"/>
      <c r="F482" s="231" t="s">
        <v>577</v>
      </c>
      <c r="G482" s="39"/>
      <c r="H482" s="39"/>
      <c r="I482" s="232"/>
      <c r="J482" s="39"/>
      <c r="K482" s="39"/>
      <c r="L482" s="43"/>
      <c r="M482" s="233"/>
      <c r="N482" s="234"/>
      <c r="O482" s="90"/>
      <c r="P482" s="90"/>
      <c r="Q482" s="90"/>
      <c r="R482" s="90"/>
      <c r="S482" s="90"/>
      <c r="T482" s="91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16" t="s">
        <v>144</v>
      </c>
      <c r="AU482" s="16" t="s">
        <v>86</v>
      </c>
    </row>
    <row r="483" s="13" customFormat="1">
      <c r="A483" s="13"/>
      <c r="B483" s="235"/>
      <c r="C483" s="236"/>
      <c r="D483" s="230" t="s">
        <v>146</v>
      </c>
      <c r="E483" s="237" t="s">
        <v>1</v>
      </c>
      <c r="F483" s="238" t="s">
        <v>293</v>
      </c>
      <c r="G483" s="236"/>
      <c r="H483" s="237" t="s">
        <v>1</v>
      </c>
      <c r="I483" s="239"/>
      <c r="J483" s="236"/>
      <c r="K483" s="236"/>
      <c r="L483" s="240"/>
      <c r="M483" s="241"/>
      <c r="N483" s="242"/>
      <c r="O483" s="242"/>
      <c r="P483" s="242"/>
      <c r="Q483" s="242"/>
      <c r="R483" s="242"/>
      <c r="S483" s="242"/>
      <c r="T483" s="24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4" t="s">
        <v>146</v>
      </c>
      <c r="AU483" s="244" t="s">
        <v>86</v>
      </c>
      <c r="AV483" s="13" t="s">
        <v>82</v>
      </c>
      <c r="AW483" s="13" t="s">
        <v>32</v>
      </c>
      <c r="AX483" s="13" t="s">
        <v>77</v>
      </c>
      <c r="AY483" s="244" t="s">
        <v>136</v>
      </c>
    </row>
    <row r="484" s="14" customFormat="1">
      <c r="A484" s="14"/>
      <c r="B484" s="245"/>
      <c r="C484" s="246"/>
      <c r="D484" s="230" t="s">
        <v>146</v>
      </c>
      <c r="E484" s="247" t="s">
        <v>1</v>
      </c>
      <c r="F484" s="248" t="s">
        <v>294</v>
      </c>
      <c r="G484" s="246"/>
      <c r="H484" s="249">
        <v>18.149999999999999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5" t="s">
        <v>146</v>
      </c>
      <c r="AU484" s="255" t="s">
        <v>86</v>
      </c>
      <c r="AV484" s="14" t="s">
        <v>86</v>
      </c>
      <c r="AW484" s="14" t="s">
        <v>32</v>
      </c>
      <c r="AX484" s="14" t="s">
        <v>77</v>
      </c>
      <c r="AY484" s="255" t="s">
        <v>136</v>
      </c>
    </row>
    <row r="485" s="14" customFormat="1">
      <c r="A485" s="14"/>
      <c r="B485" s="245"/>
      <c r="C485" s="246"/>
      <c r="D485" s="230" t="s">
        <v>146</v>
      </c>
      <c r="E485" s="247" t="s">
        <v>1</v>
      </c>
      <c r="F485" s="248" t="s">
        <v>295</v>
      </c>
      <c r="G485" s="246"/>
      <c r="H485" s="249">
        <v>97.099999999999994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5" t="s">
        <v>146</v>
      </c>
      <c r="AU485" s="255" t="s">
        <v>86</v>
      </c>
      <c r="AV485" s="14" t="s">
        <v>86</v>
      </c>
      <c r="AW485" s="14" t="s">
        <v>32</v>
      </c>
      <c r="AX485" s="14" t="s">
        <v>77</v>
      </c>
      <c r="AY485" s="255" t="s">
        <v>136</v>
      </c>
    </row>
    <row r="486" s="13" customFormat="1">
      <c r="A486" s="13"/>
      <c r="B486" s="235"/>
      <c r="C486" s="236"/>
      <c r="D486" s="230" t="s">
        <v>146</v>
      </c>
      <c r="E486" s="237" t="s">
        <v>1</v>
      </c>
      <c r="F486" s="238" t="s">
        <v>296</v>
      </c>
      <c r="G486" s="236"/>
      <c r="H486" s="237" t="s">
        <v>1</v>
      </c>
      <c r="I486" s="239"/>
      <c r="J486" s="236"/>
      <c r="K486" s="236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146</v>
      </c>
      <c r="AU486" s="244" t="s">
        <v>86</v>
      </c>
      <c r="AV486" s="13" t="s">
        <v>82</v>
      </c>
      <c r="AW486" s="13" t="s">
        <v>32</v>
      </c>
      <c r="AX486" s="13" t="s">
        <v>77</v>
      </c>
      <c r="AY486" s="244" t="s">
        <v>136</v>
      </c>
    </row>
    <row r="487" s="14" customFormat="1">
      <c r="A487" s="14"/>
      <c r="B487" s="245"/>
      <c r="C487" s="246"/>
      <c r="D487" s="230" t="s">
        <v>146</v>
      </c>
      <c r="E487" s="247" t="s">
        <v>1</v>
      </c>
      <c r="F487" s="248" t="s">
        <v>297</v>
      </c>
      <c r="G487" s="246"/>
      <c r="H487" s="249">
        <v>152.90000000000001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5" t="s">
        <v>146</v>
      </c>
      <c r="AU487" s="255" t="s">
        <v>86</v>
      </c>
      <c r="AV487" s="14" t="s">
        <v>86</v>
      </c>
      <c r="AW487" s="14" t="s">
        <v>32</v>
      </c>
      <c r="AX487" s="14" t="s">
        <v>77</v>
      </c>
      <c r="AY487" s="255" t="s">
        <v>136</v>
      </c>
    </row>
    <row r="488" s="13" customFormat="1">
      <c r="A488" s="13"/>
      <c r="B488" s="235"/>
      <c r="C488" s="236"/>
      <c r="D488" s="230" t="s">
        <v>146</v>
      </c>
      <c r="E488" s="237" t="s">
        <v>1</v>
      </c>
      <c r="F488" s="238" t="s">
        <v>217</v>
      </c>
      <c r="G488" s="236"/>
      <c r="H488" s="237" t="s">
        <v>1</v>
      </c>
      <c r="I488" s="239"/>
      <c r="J488" s="236"/>
      <c r="K488" s="236"/>
      <c r="L488" s="240"/>
      <c r="M488" s="241"/>
      <c r="N488" s="242"/>
      <c r="O488" s="242"/>
      <c r="P488" s="242"/>
      <c r="Q488" s="242"/>
      <c r="R488" s="242"/>
      <c r="S488" s="242"/>
      <c r="T488" s="24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4" t="s">
        <v>146</v>
      </c>
      <c r="AU488" s="244" t="s">
        <v>86</v>
      </c>
      <c r="AV488" s="13" t="s">
        <v>82</v>
      </c>
      <c r="AW488" s="13" t="s">
        <v>32</v>
      </c>
      <c r="AX488" s="13" t="s">
        <v>77</v>
      </c>
      <c r="AY488" s="244" t="s">
        <v>136</v>
      </c>
    </row>
    <row r="489" s="14" customFormat="1">
      <c r="A489" s="14"/>
      <c r="B489" s="245"/>
      <c r="C489" s="246"/>
      <c r="D489" s="230" t="s">
        <v>146</v>
      </c>
      <c r="E489" s="247" t="s">
        <v>1</v>
      </c>
      <c r="F489" s="248" t="s">
        <v>298</v>
      </c>
      <c r="G489" s="246"/>
      <c r="H489" s="249">
        <v>33.600000000000001</v>
      </c>
      <c r="I489" s="250"/>
      <c r="J489" s="246"/>
      <c r="K489" s="246"/>
      <c r="L489" s="251"/>
      <c r="M489" s="252"/>
      <c r="N489" s="253"/>
      <c r="O489" s="253"/>
      <c r="P489" s="253"/>
      <c r="Q489" s="253"/>
      <c r="R489" s="253"/>
      <c r="S489" s="253"/>
      <c r="T489" s="25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5" t="s">
        <v>146</v>
      </c>
      <c r="AU489" s="255" t="s">
        <v>86</v>
      </c>
      <c r="AV489" s="14" t="s">
        <v>86</v>
      </c>
      <c r="AW489" s="14" t="s">
        <v>32</v>
      </c>
      <c r="AX489" s="14" t="s">
        <v>77</v>
      </c>
      <c r="AY489" s="255" t="s">
        <v>136</v>
      </c>
    </row>
    <row r="490" s="13" customFormat="1">
      <c r="A490" s="13"/>
      <c r="B490" s="235"/>
      <c r="C490" s="236"/>
      <c r="D490" s="230" t="s">
        <v>146</v>
      </c>
      <c r="E490" s="237" t="s">
        <v>1</v>
      </c>
      <c r="F490" s="238" t="s">
        <v>299</v>
      </c>
      <c r="G490" s="236"/>
      <c r="H490" s="237" t="s">
        <v>1</v>
      </c>
      <c r="I490" s="239"/>
      <c r="J490" s="236"/>
      <c r="K490" s="236"/>
      <c r="L490" s="240"/>
      <c r="M490" s="241"/>
      <c r="N490" s="242"/>
      <c r="O490" s="242"/>
      <c r="P490" s="242"/>
      <c r="Q490" s="242"/>
      <c r="R490" s="242"/>
      <c r="S490" s="242"/>
      <c r="T490" s="24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4" t="s">
        <v>146</v>
      </c>
      <c r="AU490" s="244" t="s">
        <v>86</v>
      </c>
      <c r="AV490" s="13" t="s">
        <v>82</v>
      </c>
      <c r="AW490" s="13" t="s">
        <v>32</v>
      </c>
      <c r="AX490" s="13" t="s">
        <v>77</v>
      </c>
      <c r="AY490" s="244" t="s">
        <v>136</v>
      </c>
    </row>
    <row r="491" s="13" customFormat="1">
      <c r="A491" s="13"/>
      <c r="B491" s="235"/>
      <c r="C491" s="236"/>
      <c r="D491" s="230" t="s">
        <v>146</v>
      </c>
      <c r="E491" s="237" t="s">
        <v>1</v>
      </c>
      <c r="F491" s="238" t="s">
        <v>300</v>
      </c>
      <c r="G491" s="236"/>
      <c r="H491" s="237" t="s">
        <v>1</v>
      </c>
      <c r="I491" s="239"/>
      <c r="J491" s="236"/>
      <c r="K491" s="236"/>
      <c r="L491" s="240"/>
      <c r="M491" s="241"/>
      <c r="N491" s="242"/>
      <c r="O491" s="242"/>
      <c r="P491" s="242"/>
      <c r="Q491" s="242"/>
      <c r="R491" s="242"/>
      <c r="S491" s="242"/>
      <c r="T491" s="24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4" t="s">
        <v>146</v>
      </c>
      <c r="AU491" s="244" t="s">
        <v>86</v>
      </c>
      <c r="AV491" s="13" t="s">
        <v>82</v>
      </c>
      <c r="AW491" s="13" t="s">
        <v>32</v>
      </c>
      <c r="AX491" s="13" t="s">
        <v>77</v>
      </c>
      <c r="AY491" s="244" t="s">
        <v>136</v>
      </c>
    </row>
    <row r="492" s="14" customFormat="1">
      <c r="A492" s="14"/>
      <c r="B492" s="245"/>
      <c r="C492" s="246"/>
      <c r="D492" s="230" t="s">
        <v>146</v>
      </c>
      <c r="E492" s="247" t="s">
        <v>1</v>
      </c>
      <c r="F492" s="248" t="s">
        <v>301</v>
      </c>
      <c r="G492" s="246"/>
      <c r="H492" s="249">
        <v>8.6799999999999997</v>
      </c>
      <c r="I492" s="250"/>
      <c r="J492" s="246"/>
      <c r="K492" s="246"/>
      <c r="L492" s="251"/>
      <c r="M492" s="252"/>
      <c r="N492" s="253"/>
      <c r="O492" s="253"/>
      <c r="P492" s="253"/>
      <c r="Q492" s="253"/>
      <c r="R492" s="253"/>
      <c r="S492" s="253"/>
      <c r="T492" s="25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5" t="s">
        <v>146</v>
      </c>
      <c r="AU492" s="255" t="s">
        <v>86</v>
      </c>
      <c r="AV492" s="14" t="s">
        <v>86</v>
      </c>
      <c r="AW492" s="14" t="s">
        <v>32</v>
      </c>
      <c r="AX492" s="14" t="s">
        <v>77</v>
      </c>
      <c r="AY492" s="255" t="s">
        <v>136</v>
      </c>
    </row>
    <row r="493" s="13" customFormat="1">
      <c r="A493" s="13"/>
      <c r="B493" s="235"/>
      <c r="C493" s="236"/>
      <c r="D493" s="230" t="s">
        <v>146</v>
      </c>
      <c r="E493" s="237" t="s">
        <v>1</v>
      </c>
      <c r="F493" s="238" t="s">
        <v>202</v>
      </c>
      <c r="G493" s="236"/>
      <c r="H493" s="237" t="s">
        <v>1</v>
      </c>
      <c r="I493" s="239"/>
      <c r="J493" s="236"/>
      <c r="K493" s="236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146</v>
      </c>
      <c r="AU493" s="244" t="s">
        <v>86</v>
      </c>
      <c r="AV493" s="13" t="s">
        <v>82</v>
      </c>
      <c r="AW493" s="13" t="s">
        <v>32</v>
      </c>
      <c r="AX493" s="13" t="s">
        <v>77</v>
      </c>
      <c r="AY493" s="244" t="s">
        <v>136</v>
      </c>
    </row>
    <row r="494" s="14" customFormat="1">
      <c r="A494" s="14"/>
      <c r="B494" s="245"/>
      <c r="C494" s="246"/>
      <c r="D494" s="230" t="s">
        <v>146</v>
      </c>
      <c r="E494" s="247" t="s">
        <v>1</v>
      </c>
      <c r="F494" s="248" t="s">
        <v>302</v>
      </c>
      <c r="G494" s="246"/>
      <c r="H494" s="249">
        <v>12.448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5" t="s">
        <v>146</v>
      </c>
      <c r="AU494" s="255" t="s">
        <v>86</v>
      </c>
      <c r="AV494" s="14" t="s">
        <v>86</v>
      </c>
      <c r="AW494" s="14" t="s">
        <v>32</v>
      </c>
      <c r="AX494" s="14" t="s">
        <v>77</v>
      </c>
      <c r="AY494" s="255" t="s">
        <v>136</v>
      </c>
    </row>
    <row r="495" s="13" customFormat="1">
      <c r="A495" s="13"/>
      <c r="B495" s="235"/>
      <c r="C495" s="236"/>
      <c r="D495" s="230" t="s">
        <v>146</v>
      </c>
      <c r="E495" s="237" t="s">
        <v>1</v>
      </c>
      <c r="F495" s="238" t="s">
        <v>296</v>
      </c>
      <c r="G495" s="236"/>
      <c r="H495" s="237" t="s">
        <v>1</v>
      </c>
      <c r="I495" s="239"/>
      <c r="J495" s="236"/>
      <c r="K495" s="236"/>
      <c r="L495" s="240"/>
      <c r="M495" s="241"/>
      <c r="N495" s="242"/>
      <c r="O495" s="242"/>
      <c r="P495" s="242"/>
      <c r="Q495" s="242"/>
      <c r="R495" s="242"/>
      <c r="S495" s="242"/>
      <c r="T495" s="24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4" t="s">
        <v>146</v>
      </c>
      <c r="AU495" s="244" t="s">
        <v>86</v>
      </c>
      <c r="AV495" s="13" t="s">
        <v>82</v>
      </c>
      <c r="AW495" s="13" t="s">
        <v>32</v>
      </c>
      <c r="AX495" s="13" t="s">
        <v>77</v>
      </c>
      <c r="AY495" s="244" t="s">
        <v>136</v>
      </c>
    </row>
    <row r="496" s="14" customFormat="1">
      <c r="A496" s="14"/>
      <c r="B496" s="245"/>
      <c r="C496" s="246"/>
      <c r="D496" s="230" t="s">
        <v>146</v>
      </c>
      <c r="E496" s="247" t="s">
        <v>1</v>
      </c>
      <c r="F496" s="248" t="s">
        <v>303</v>
      </c>
      <c r="G496" s="246"/>
      <c r="H496" s="249">
        <v>17.904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5" t="s">
        <v>146</v>
      </c>
      <c r="AU496" s="255" t="s">
        <v>86</v>
      </c>
      <c r="AV496" s="14" t="s">
        <v>86</v>
      </c>
      <c r="AW496" s="14" t="s">
        <v>32</v>
      </c>
      <c r="AX496" s="14" t="s">
        <v>77</v>
      </c>
      <c r="AY496" s="255" t="s">
        <v>136</v>
      </c>
    </row>
    <row r="497" s="13" customFormat="1">
      <c r="A497" s="13"/>
      <c r="B497" s="235"/>
      <c r="C497" s="236"/>
      <c r="D497" s="230" t="s">
        <v>146</v>
      </c>
      <c r="E497" s="237" t="s">
        <v>1</v>
      </c>
      <c r="F497" s="238" t="s">
        <v>217</v>
      </c>
      <c r="G497" s="236"/>
      <c r="H497" s="237" t="s">
        <v>1</v>
      </c>
      <c r="I497" s="239"/>
      <c r="J497" s="236"/>
      <c r="K497" s="236"/>
      <c r="L497" s="240"/>
      <c r="M497" s="241"/>
      <c r="N497" s="242"/>
      <c r="O497" s="242"/>
      <c r="P497" s="242"/>
      <c r="Q497" s="242"/>
      <c r="R497" s="242"/>
      <c r="S497" s="242"/>
      <c r="T497" s="24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4" t="s">
        <v>146</v>
      </c>
      <c r="AU497" s="244" t="s">
        <v>86</v>
      </c>
      <c r="AV497" s="13" t="s">
        <v>82</v>
      </c>
      <c r="AW497" s="13" t="s">
        <v>32</v>
      </c>
      <c r="AX497" s="13" t="s">
        <v>77</v>
      </c>
      <c r="AY497" s="244" t="s">
        <v>136</v>
      </c>
    </row>
    <row r="498" s="14" customFormat="1">
      <c r="A498" s="14"/>
      <c r="B498" s="245"/>
      <c r="C498" s="246"/>
      <c r="D498" s="230" t="s">
        <v>146</v>
      </c>
      <c r="E498" s="247" t="s">
        <v>1</v>
      </c>
      <c r="F498" s="248" t="s">
        <v>304</v>
      </c>
      <c r="G498" s="246"/>
      <c r="H498" s="249">
        <v>10.112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5" t="s">
        <v>146</v>
      </c>
      <c r="AU498" s="255" t="s">
        <v>86</v>
      </c>
      <c r="AV498" s="14" t="s">
        <v>86</v>
      </c>
      <c r="AW498" s="14" t="s">
        <v>32</v>
      </c>
      <c r="AX498" s="14" t="s">
        <v>77</v>
      </c>
      <c r="AY498" s="255" t="s">
        <v>136</v>
      </c>
    </row>
    <row r="499" s="13" customFormat="1">
      <c r="A499" s="13"/>
      <c r="B499" s="235"/>
      <c r="C499" s="236"/>
      <c r="D499" s="230" t="s">
        <v>146</v>
      </c>
      <c r="E499" s="237" t="s">
        <v>1</v>
      </c>
      <c r="F499" s="238" t="s">
        <v>305</v>
      </c>
      <c r="G499" s="236"/>
      <c r="H499" s="237" t="s">
        <v>1</v>
      </c>
      <c r="I499" s="239"/>
      <c r="J499" s="236"/>
      <c r="K499" s="236"/>
      <c r="L499" s="240"/>
      <c r="M499" s="241"/>
      <c r="N499" s="242"/>
      <c r="O499" s="242"/>
      <c r="P499" s="242"/>
      <c r="Q499" s="242"/>
      <c r="R499" s="242"/>
      <c r="S499" s="242"/>
      <c r="T499" s="24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4" t="s">
        <v>146</v>
      </c>
      <c r="AU499" s="244" t="s">
        <v>86</v>
      </c>
      <c r="AV499" s="13" t="s">
        <v>82</v>
      </c>
      <c r="AW499" s="13" t="s">
        <v>32</v>
      </c>
      <c r="AX499" s="13" t="s">
        <v>77</v>
      </c>
      <c r="AY499" s="244" t="s">
        <v>136</v>
      </c>
    </row>
    <row r="500" s="13" customFormat="1">
      <c r="A500" s="13"/>
      <c r="B500" s="235"/>
      <c r="C500" s="236"/>
      <c r="D500" s="230" t="s">
        <v>146</v>
      </c>
      <c r="E500" s="237" t="s">
        <v>1</v>
      </c>
      <c r="F500" s="238" t="s">
        <v>198</v>
      </c>
      <c r="G500" s="236"/>
      <c r="H500" s="237" t="s">
        <v>1</v>
      </c>
      <c r="I500" s="239"/>
      <c r="J500" s="236"/>
      <c r="K500" s="236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146</v>
      </c>
      <c r="AU500" s="244" t="s">
        <v>86</v>
      </c>
      <c r="AV500" s="13" t="s">
        <v>82</v>
      </c>
      <c r="AW500" s="13" t="s">
        <v>32</v>
      </c>
      <c r="AX500" s="13" t="s">
        <v>77</v>
      </c>
      <c r="AY500" s="244" t="s">
        <v>136</v>
      </c>
    </row>
    <row r="501" s="14" customFormat="1">
      <c r="A501" s="14"/>
      <c r="B501" s="245"/>
      <c r="C501" s="246"/>
      <c r="D501" s="230" t="s">
        <v>146</v>
      </c>
      <c r="E501" s="247" t="s">
        <v>1</v>
      </c>
      <c r="F501" s="248" t="s">
        <v>306</v>
      </c>
      <c r="G501" s="246"/>
      <c r="H501" s="249">
        <v>3.4239999999999999</v>
      </c>
      <c r="I501" s="250"/>
      <c r="J501" s="246"/>
      <c r="K501" s="246"/>
      <c r="L501" s="251"/>
      <c r="M501" s="252"/>
      <c r="N501" s="253"/>
      <c r="O501" s="253"/>
      <c r="P501" s="253"/>
      <c r="Q501" s="253"/>
      <c r="R501" s="253"/>
      <c r="S501" s="253"/>
      <c r="T501" s="25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5" t="s">
        <v>146</v>
      </c>
      <c r="AU501" s="255" t="s">
        <v>86</v>
      </c>
      <c r="AV501" s="14" t="s">
        <v>86</v>
      </c>
      <c r="AW501" s="14" t="s">
        <v>32</v>
      </c>
      <c r="AX501" s="14" t="s">
        <v>77</v>
      </c>
      <c r="AY501" s="255" t="s">
        <v>136</v>
      </c>
    </row>
    <row r="502" s="14" customFormat="1">
      <c r="A502" s="14"/>
      <c r="B502" s="245"/>
      <c r="C502" s="246"/>
      <c r="D502" s="230" t="s">
        <v>146</v>
      </c>
      <c r="E502" s="247" t="s">
        <v>1</v>
      </c>
      <c r="F502" s="248" t="s">
        <v>307</v>
      </c>
      <c r="G502" s="246"/>
      <c r="H502" s="249">
        <v>0.84799999999999998</v>
      </c>
      <c r="I502" s="250"/>
      <c r="J502" s="246"/>
      <c r="K502" s="246"/>
      <c r="L502" s="251"/>
      <c r="M502" s="252"/>
      <c r="N502" s="253"/>
      <c r="O502" s="253"/>
      <c r="P502" s="253"/>
      <c r="Q502" s="253"/>
      <c r="R502" s="253"/>
      <c r="S502" s="253"/>
      <c r="T502" s="25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5" t="s">
        <v>146</v>
      </c>
      <c r="AU502" s="255" t="s">
        <v>86</v>
      </c>
      <c r="AV502" s="14" t="s">
        <v>86</v>
      </c>
      <c r="AW502" s="14" t="s">
        <v>32</v>
      </c>
      <c r="AX502" s="14" t="s">
        <v>77</v>
      </c>
      <c r="AY502" s="255" t="s">
        <v>136</v>
      </c>
    </row>
    <row r="503" s="13" customFormat="1">
      <c r="A503" s="13"/>
      <c r="B503" s="235"/>
      <c r="C503" s="236"/>
      <c r="D503" s="230" t="s">
        <v>146</v>
      </c>
      <c r="E503" s="237" t="s">
        <v>1</v>
      </c>
      <c r="F503" s="238" t="s">
        <v>202</v>
      </c>
      <c r="G503" s="236"/>
      <c r="H503" s="237" t="s">
        <v>1</v>
      </c>
      <c r="I503" s="239"/>
      <c r="J503" s="236"/>
      <c r="K503" s="236"/>
      <c r="L503" s="240"/>
      <c r="M503" s="241"/>
      <c r="N503" s="242"/>
      <c r="O503" s="242"/>
      <c r="P503" s="242"/>
      <c r="Q503" s="242"/>
      <c r="R503" s="242"/>
      <c r="S503" s="242"/>
      <c r="T503" s="24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4" t="s">
        <v>146</v>
      </c>
      <c r="AU503" s="244" t="s">
        <v>86</v>
      </c>
      <c r="AV503" s="13" t="s">
        <v>82</v>
      </c>
      <c r="AW503" s="13" t="s">
        <v>32</v>
      </c>
      <c r="AX503" s="13" t="s">
        <v>77</v>
      </c>
      <c r="AY503" s="244" t="s">
        <v>136</v>
      </c>
    </row>
    <row r="504" s="14" customFormat="1">
      <c r="A504" s="14"/>
      <c r="B504" s="245"/>
      <c r="C504" s="246"/>
      <c r="D504" s="230" t="s">
        <v>146</v>
      </c>
      <c r="E504" s="247" t="s">
        <v>1</v>
      </c>
      <c r="F504" s="248" t="s">
        <v>308</v>
      </c>
      <c r="G504" s="246"/>
      <c r="H504" s="249">
        <v>10.08</v>
      </c>
      <c r="I504" s="250"/>
      <c r="J504" s="246"/>
      <c r="K504" s="246"/>
      <c r="L504" s="251"/>
      <c r="M504" s="252"/>
      <c r="N504" s="253"/>
      <c r="O504" s="253"/>
      <c r="P504" s="253"/>
      <c r="Q504" s="253"/>
      <c r="R504" s="253"/>
      <c r="S504" s="253"/>
      <c r="T504" s="25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5" t="s">
        <v>146</v>
      </c>
      <c r="AU504" s="255" t="s">
        <v>86</v>
      </c>
      <c r="AV504" s="14" t="s">
        <v>86</v>
      </c>
      <c r="AW504" s="14" t="s">
        <v>32</v>
      </c>
      <c r="AX504" s="14" t="s">
        <v>77</v>
      </c>
      <c r="AY504" s="255" t="s">
        <v>136</v>
      </c>
    </row>
    <row r="505" s="13" customFormat="1">
      <c r="A505" s="13"/>
      <c r="B505" s="235"/>
      <c r="C505" s="236"/>
      <c r="D505" s="230" t="s">
        <v>146</v>
      </c>
      <c r="E505" s="237" t="s">
        <v>1</v>
      </c>
      <c r="F505" s="238" t="s">
        <v>208</v>
      </c>
      <c r="G505" s="236"/>
      <c r="H505" s="237" t="s">
        <v>1</v>
      </c>
      <c r="I505" s="239"/>
      <c r="J505" s="236"/>
      <c r="K505" s="236"/>
      <c r="L505" s="240"/>
      <c r="M505" s="241"/>
      <c r="N505" s="242"/>
      <c r="O505" s="242"/>
      <c r="P505" s="242"/>
      <c r="Q505" s="242"/>
      <c r="R505" s="242"/>
      <c r="S505" s="242"/>
      <c r="T505" s="24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146</v>
      </c>
      <c r="AU505" s="244" t="s">
        <v>86</v>
      </c>
      <c r="AV505" s="13" t="s">
        <v>82</v>
      </c>
      <c r="AW505" s="13" t="s">
        <v>32</v>
      </c>
      <c r="AX505" s="13" t="s">
        <v>77</v>
      </c>
      <c r="AY505" s="244" t="s">
        <v>136</v>
      </c>
    </row>
    <row r="506" s="14" customFormat="1">
      <c r="A506" s="14"/>
      <c r="B506" s="245"/>
      <c r="C506" s="246"/>
      <c r="D506" s="230" t="s">
        <v>146</v>
      </c>
      <c r="E506" s="247" t="s">
        <v>1</v>
      </c>
      <c r="F506" s="248" t="s">
        <v>309</v>
      </c>
      <c r="G506" s="246"/>
      <c r="H506" s="249">
        <v>2.016</v>
      </c>
      <c r="I506" s="250"/>
      <c r="J506" s="246"/>
      <c r="K506" s="246"/>
      <c r="L506" s="251"/>
      <c r="M506" s="252"/>
      <c r="N506" s="253"/>
      <c r="O506" s="253"/>
      <c r="P506" s="253"/>
      <c r="Q506" s="253"/>
      <c r="R506" s="253"/>
      <c r="S506" s="253"/>
      <c r="T506" s="25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5" t="s">
        <v>146</v>
      </c>
      <c r="AU506" s="255" t="s">
        <v>86</v>
      </c>
      <c r="AV506" s="14" t="s">
        <v>86</v>
      </c>
      <c r="AW506" s="14" t="s">
        <v>32</v>
      </c>
      <c r="AX506" s="14" t="s">
        <v>77</v>
      </c>
      <c r="AY506" s="255" t="s">
        <v>136</v>
      </c>
    </row>
    <row r="507" s="14" customFormat="1">
      <c r="A507" s="14"/>
      <c r="B507" s="245"/>
      <c r="C507" s="246"/>
      <c r="D507" s="230" t="s">
        <v>146</v>
      </c>
      <c r="E507" s="247" t="s">
        <v>1</v>
      </c>
      <c r="F507" s="248" t="s">
        <v>310</v>
      </c>
      <c r="G507" s="246"/>
      <c r="H507" s="249">
        <v>1.712</v>
      </c>
      <c r="I507" s="250"/>
      <c r="J507" s="246"/>
      <c r="K507" s="246"/>
      <c r="L507" s="251"/>
      <c r="M507" s="252"/>
      <c r="N507" s="253"/>
      <c r="O507" s="253"/>
      <c r="P507" s="253"/>
      <c r="Q507" s="253"/>
      <c r="R507" s="253"/>
      <c r="S507" s="253"/>
      <c r="T507" s="25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5" t="s">
        <v>146</v>
      </c>
      <c r="AU507" s="255" t="s">
        <v>86</v>
      </c>
      <c r="AV507" s="14" t="s">
        <v>86</v>
      </c>
      <c r="AW507" s="14" t="s">
        <v>32</v>
      </c>
      <c r="AX507" s="14" t="s">
        <v>77</v>
      </c>
      <c r="AY507" s="255" t="s">
        <v>136</v>
      </c>
    </row>
    <row r="508" s="13" customFormat="1">
      <c r="A508" s="13"/>
      <c r="B508" s="235"/>
      <c r="C508" s="236"/>
      <c r="D508" s="230" t="s">
        <v>146</v>
      </c>
      <c r="E508" s="237" t="s">
        <v>1</v>
      </c>
      <c r="F508" s="238" t="s">
        <v>224</v>
      </c>
      <c r="G508" s="236"/>
      <c r="H508" s="237" t="s">
        <v>1</v>
      </c>
      <c r="I508" s="239"/>
      <c r="J508" s="236"/>
      <c r="K508" s="236"/>
      <c r="L508" s="240"/>
      <c r="M508" s="241"/>
      <c r="N508" s="242"/>
      <c r="O508" s="242"/>
      <c r="P508" s="242"/>
      <c r="Q508" s="242"/>
      <c r="R508" s="242"/>
      <c r="S508" s="242"/>
      <c r="T508" s="24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4" t="s">
        <v>146</v>
      </c>
      <c r="AU508" s="244" t="s">
        <v>86</v>
      </c>
      <c r="AV508" s="13" t="s">
        <v>82</v>
      </c>
      <c r="AW508" s="13" t="s">
        <v>32</v>
      </c>
      <c r="AX508" s="13" t="s">
        <v>77</v>
      </c>
      <c r="AY508" s="244" t="s">
        <v>136</v>
      </c>
    </row>
    <row r="509" s="14" customFormat="1">
      <c r="A509" s="14"/>
      <c r="B509" s="245"/>
      <c r="C509" s="246"/>
      <c r="D509" s="230" t="s">
        <v>146</v>
      </c>
      <c r="E509" s="247" t="s">
        <v>1</v>
      </c>
      <c r="F509" s="248" t="s">
        <v>311</v>
      </c>
      <c r="G509" s="246"/>
      <c r="H509" s="249">
        <v>6.048</v>
      </c>
      <c r="I509" s="250"/>
      <c r="J509" s="246"/>
      <c r="K509" s="246"/>
      <c r="L509" s="251"/>
      <c r="M509" s="252"/>
      <c r="N509" s="253"/>
      <c r="O509" s="253"/>
      <c r="P509" s="253"/>
      <c r="Q509" s="253"/>
      <c r="R509" s="253"/>
      <c r="S509" s="253"/>
      <c r="T509" s="25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5" t="s">
        <v>146</v>
      </c>
      <c r="AU509" s="255" t="s">
        <v>86</v>
      </c>
      <c r="AV509" s="14" t="s">
        <v>86</v>
      </c>
      <c r="AW509" s="14" t="s">
        <v>32</v>
      </c>
      <c r="AX509" s="14" t="s">
        <v>77</v>
      </c>
      <c r="AY509" s="255" t="s">
        <v>136</v>
      </c>
    </row>
    <row r="510" s="14" customFormat="1">
      <c r="A510" s="14"/>
      <c r="B510" s="245"/>
      <c r="C510" s="246"/>
      <c r="D510" s="230" t="s">
        <v>146</v>
      </c>
      <c r="E510" s="247" t="s">
        <v>1</v>
      </c>
      <c r="F510" s="248" t="s">
        <v>312</v>
      </c>
      <c r="G510" s="246"/>
      <c r="H510" s="249">
        <v>0.85599999999999998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5" t="s">
        <v>146</v>
      </c>
      <c r="AU510" s="255" t="s">
        <v>86</v>
      </c>
      <c r="AV510" s="14" t="s">
        <v>86</v>
      </c>
      <c r="AW510" s="14" t="s">
        <v>32</v>
      </c>
      <c r="AX510" s="14" t="s">
        <v>77</v>
      </c>
      <c r="AY510" s="255" t="s">
        <v>136</v>
      </c>
    </row>
    <row r="511" s="14" customFormat="1">
      <c r="A511" s="14"/>
      <c r="B511" s="245"/>
      <c r="C511" s="246"/>
      <c r="D511" s="230" t="s">
        <v>146</v>
      </c>
      <c r="E511" s="247" t="s">
        <v>1</v>
      </c>
      <c r="F511" s="248" t="s">
        <v>313</v>
      </c>
      <c r="G511" s="246"/>
      <c r="H511" s="249">
        <v>3.52</v>
      </c>
      <c r="I511" s="250"/>
      <c r="J511" s="246"/>
      <c r="K511" s="246"/>
      <c r="L511" s="251"/>
      <c r="M511" s="252"/>
      <c r="N511" s="253"/>
      <c r="O511" s="253"/>
      <c r="P511" s="253"/>
      <c r="Q511" s="253"/>
      <c r="R511" s="253"/>
      <c r="S511" s="253"/>
      <c r="T511" s="25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5" t="s">
        <v>146</v>
      </c>
      <c r="AU511" s="255" t="s">
        <v>86</v>
      </c>
      <c r="AV511" s="14" t="s">
        <v>86</v>
      </c>
      <c r="AW511" s="14" t="s">
        <v>32</v>
      </c>
      <c r="AX511" s="14" t="s">
        <v>77</v>
      </c>
      <c r="AY511" s="255" t="s">
        <v>136</v>
      </c>
    </row>
    <row r="512" s="2" customFormat="1" ht="22.2" customHeight="1">
      <c r="A512" s="37"/>
      <c r="B512" s="38"/>
      <c r="C512" s="256" t="s">
        <v>578</v>
      </c>
      <c r="D512" s="256" t="s">
        <v>173</v>
      </c>
      <c r="E512" s="257" t="s">
        <v>579</v>
      </c>
      <c r="F512" s="258" t="s">
        <v>580</v>
      </c>
      <c r="G512" s="259" t="s">
        <v>182</v>
      </c>
      <c r="H512" s="260">
        <v>412.70299999999997</v>
      </c>
      <c r="I512" s="261"/>
      <c r="J512" s="262">
        <f>ROUND(I512*H512,2)</f>
        <v>0</v>
      </c>
      <c r="K512" s="258" t="s">
        <v>142</v>
      </c>
      <c r="L512" s="263"/>
      <c r="M512" s="264" t="s">
        <v>1</v>
      </c>
      <c r="N512" s="265" t="s">
        <v>42</v>
      </c>
      <c r="O512" s="90"/>
      <c r="P512" s="226">
        <f>O512*H512</f>
        <v>0</v>
      </c>
      <c r="Q512" s="226">
        <v>0.016</v>
      </c>
      <c r="R512" s="226">
        <f>Q512*H512</f>
        <v>6.6032479999999998</v>
      </c>
      <c r="S512" s="226">
        <v>0</v>
      </c>
      <c r="T512" s="227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28" t="s">
        <v>258</v>
      </c>
      <c r="AT512" s="228" t="s">
        <v>173</v>
      </c>
      <c r="AU512" s="228" t="s">
        <v>86</v>
      </c>
      <c r="AY512" s="16" t="s">
        <v>136</v>
      </c>
      <c r="BE512" s="229">
        <f>IF(N512="základní",J512,0)</f>
        <v>0</v>
      </c>
      <c r="BF512" s="229">
        <f>IF(N512="snížená",J512,0)</f>
        <v>0</v>
      </c>
      <c r="BG512" s="229">
        <f>IF(N512="zákl. přenesená",J512,0)</f>
        <v>0</v>
      </c>
      <c r="BH512" s="229">
        <f>IF(N512="sníž. přenesená",J512,0)</f>
        <v>0</v>
      </c>
      <c r="BI512" s="229">
        <f>IF(N512="nulová",J512,0)</f>
        <v>0</v>
      </c>
      <c r="BJ512" s="16" t="s">
        <v>82</v>
      </c>
      <c r="BK512" s="229">
        <f>ROUND(I512*H512,2)</f>
        <v>0</v>
      </c>
      <c r="BL512" s="16" t="s">
        <v>259</v>
      </c>
      <c r="BM512" s="228" t="s">
        <v>581</v>
      </c>
    </row>
    <row r="513" s="2" customFormat="1">
      <c r="A513" s="37"/>
      <c r="B513" s="38"/>
      <c r="C513" s="39"/>
      <c r="D513" s="230" t="s">
        <v>144</v>
      </c>
      <c r="E513" s="39"/>
      <c r="F513" s="231" t="s">
        <v>580</v>
      </c>
      <c r="G513" s="39"/>
      <c r="H513" s="39"/>
      <c r="I513" s="232"/>
      <c r="J513" s="39"/>
      <c r="K513" s="39"/>
      <c r="L513" s="43"/>
      <c r="M513" s="233"/>
      <c r="N513" s="234"/>
      <c r="O513" s="90"/>
      <c r="P513" s="90"/>
      <c r="Q513" s="90"/>
      <c r="R513" s="90"/>
      <c r="S513" s="90"/>
      <c r="T513" s="91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16" t="s">
        <v>144</v>
      </c>
      <c r="AU513" s="16" t="s">
        <v>86</v>
      </c>
    </row>
    <row r="514" s="13" customFormat="1">
      <c r="A514" s="13"/>
      <c r="B514" s="235"/>
      <c r="C514" s="236"/>
      <c r="D514" s="230" t="s">
        <v>146</v>
      </c>
      <c r="E514" s="237" t="s">
        <v>1</v>
      </c>
      <c r="F514" s="238" t="s">
        <v>284</v>
      </c>
      <c r="G514" s="236"/>
      <c r="H514" s="237" t="s">
        <v>1</v>
      </c>
      <c r="I514" s="239"/>
      <c r="J514" s="236"/>
      <c r="K514" s="236"/>
      <c r="L514" s="240"/>
      <c r="M514" s="241"/>
      <c r="N514" s="242"/>
      <c r="O514" s="242"/>
      <c r="P514" s="242"/>
      <c r="Q514" s="242"/>
      <c r="R514" s="242"/>
      <c r="S514" s="242"/>
      <c r="T514" s="24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4" t="s">
        <v>146</v>
      </c>
      <c r="AU514" s="244" t="s">
        <v>86</v>
      </c>
      <c r="AV514" s="13" t="s">
        <v>82</v>
      </c>
      <c r="AW514" s="13" t="s">
        <v>32</v>
      </c>
      <c r="AX514" s="13" t="s">
        <v>77</v>
      </c>
      <c r="AY514" s="244" t="s">
        <v>136</v>
      </c>
    </row>
    <row r="515" s="14" customFormat="1">
      <c r="A515" s="14"/>
      <c r="B515" s="245"/>
      <c r="C515" s="246"/>
      <c r="D515" s="230" t="s">
        <v>146</v>
      </c>
      <c r="E515" s="247" t="s">
        <v>1</v>
      </c>
      <c r="F515" s="248" t="s">
        <v>285</v>
      </c>
      <c r="G515" s="246"/>
      <c r="H515" s="249">
        <v>12.1</v>
      </c>
      <c r="I515" s="250"/>
      <c r="J515" s="246"/>
      <c r="K515" s="246"/>
      <c r="L515" s="251"/>
      <c r="M515" s="252"/>
      <c r="N515" s="253"/>
      <c r="O515" s="253"/>
      <c r="P515" s="253"/>
      <c r="Q515" s="253"/>
      <c r="R515" s="253"/>
      <c r="S515" s="253"/>
      <c r="T515" s="25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5" t="s">
        <v>146</v>
      </c>
      <c r="AU515" s="255" t="s">
        <v>86</v>
      </c>
      <c r="AV515" s="14" t="s">
        <v>86</v>
      </c>
      <c r="AW515" s="14" t="s">
        <v>32</v>
      </c>
      <c r="AX515" s="14" t="s">
        <v>77</v>
      </c>
      <c r="AY515" s="255" t="s">
        <v>136</v>
      </c>
    </row>
    <row r="516" s="14" customFormat="1">
      <c r="A516" s="14"/>
      <c r="B516" s="245"/>
      <c r="C516" s="246"/>
      <c r="D516" s="230" t="s">
        <v>146</v>
      </c>
      <c r="E516" s="247" t="s">
        <v>1</v>
      </c>
      <c r="F516" s="248" t="s">
        <v>286</v>
      </c>
      <c r="G516" s="246"/>
      <c r="H516" s="249">
        <v>33.549999999999997</v>
      </c>
      <c r="I516" s="250"/>
      <c r="J516" s="246"/>
      <c r="K516" s="246"/>
      <c r="L516" s="251"/>
      <c r="M516" s="252"/>
      <c r="N516" s="253"/>
      <c r="O516" s="253"/>
      <c r="P516" s="253"/>
      <c r="Q516" s="253"/>
      <c r="R516" s="253"/>
      <c r="S516" s="253"/>
      <c r="T516" s="25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5" t="s">
        <v>146</v>
      </c>
      <c r="AU516" s="255" t="s">
        <v>86</v>
      </c>
      <c r="AV516" s="14" t="s">
        <v>86</v>
      </c>
      <c r="AW516" s="14" t="s">
        <v>32</v>
      </c>
      <c r="AX516" s="14" t="s">
        <v>77</v>
      </c>
      <c r="AY516" s="255" t="s">
        <v>136</v>
      </c>
    </row>
    <row r="517" s="14" customFormat="1">
      <c r="A517" s="14"/>
      <c r="B517" s="245"/>
      <c r="C517" s="246"/>
      <c r="D517" s="230" t="s">
        <v>146</v>
      </c>
      <c r="E517" s="247" t="s">
        <v>1</v>
      </c>
      <c r="F517" s="248" t="s">
        <v>287</v>
      </c>
      <c r="G517" s="246"/>
      <c r="H517" s="249">
        <v>33.549999999999997</v>
      </c>
      <c r="I517" s="250"/>
      <c r="J517" s="246"/>
      <c r="K517" s="246"/>
      <c r="L517" s="251"/>
      <c r="M517" s="252"/>
      <c r="N517" s="253"/>
      <c r="O517" s="253"/>
      <c r="P517" s="253"/>
      <c r="Q517" s="253"/>
      <c r="R517" s="253"/>
      <c r="S517" s="253"/>
      <c r="T517" s="25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5" t="s">
        <v>146</v>
      </c>
      <c r="AU517" s="255" t="s">
        <v>86</v>
      </c>
      <c r="AV517" s="14" t="s">
        <v>86</v>
      </c>
      <c r="AW517" s="14" t="s">
        <v>32</v>
      </c>
      <c r="AX517" s="14" t="s">
        <v>77</v>
      </c>
      <c r="AY517" s="255" t="s">
        <v>136</v>
      </c>
    </row>
    <row r="518" s="14" customFormat="1">
      <c r="A518" s="14"/>
      <c r="B518" s="245"/>
      <c r="C518" s="246"/>
      <c r="D518" s="230" t="s">
        <v>146</v>
      </c>
      <c r="E518" s="247" t="s">
        <v>1</v>
      </c>
      <c r="F518" s="248" t="s">
        <v>288</v>
      </c>
      <c r="G518" s="246"/>
      <c r="H518" s="249">
        <v>12.1</v>
      </c>
      <c r="I518" s="250"/>
      <c r="J518" s="246"/>
      <c r="K518" s="246"/>
      <c r="L518" s="251"/>
      <c r="M518" s="252"/>
      <c r="N518" s="253"/>
      <c r="O518" s="253"/>
      <c r="P518" s="253"/>
      <c r="Q518" s="253"/>
      <c r="R518" s="253"/>
      <c r="S518" s="253"/>
      <c r="T518" s="25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5" t="s">
        <v>146</v>
      </c>
      <c r="AU518" s="255" t="s">
        <v>86</v>
      </c>
      <c r="AV518" s="14" t="s">
        <v>86</v>
      </c>
      <c r="AW518" s="14" t="s">
        <v>32</v>
      </c>
      <c r="AX518" s="14" t="s">
        <v>77</v>
      </c>
      <c r="AY518" s="255" t="s">
        <v>136</v>
      </c>
    </row>
    <row r="519" s="13" customFormat="1">
      <c r="A519" s="13"/>
      <c r="B519" s="235"/>
      <c r="C519" s="236"/>
      <c r="D519" s="230" t="s">
        <v>146</v>
      </c>
      <c r="E519" s="237" t="s">
        <v>1</v>
      </c>
      <c r="F519" s="238" t="s">
        <v>293</v>
      </c>
      <c r="G519" s="236"/>
      <c r="H519" s="237" t="s">
        <v>1</v>
      </c>
      <c r="I519" s="239"/>
      <c r="J519" s="236"/>
      <c r="K519" s="236"/>
      <c r="L519" s="240"/>
      <c r="M519" s="241"/>
      <c r="N519" s="242"/>
      <c r="O519" s="242"/>
      <c r="P519" s="242"/>
      <c r="Q519" s="242"/>
      <c r="R519" s="242"/>
      <c r="S519" s="242"/>
      <c r="T519" s="24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4" t="s">
        <v>146</v>
      </c>
      <c r="AU519" s="244" t="s">
        <v>86</v>
      </c>
      <c r="AV519" s="13" t="s">
        <v>82</v>
      </c>
      <c r="AW519" s="13" t="s">
        <v>32</v>
      </c>
      <c r="AX519" s="13" t="s">
        <v>77</v>
      </c>
      <c r="AY519" s="244" t="s">
        <v>136</v>
      </c>
    </row>
    <row r="520" s="14" customFormat="1">
      <c r="A520" s="14"/>
      <c r="B520" s="245"/>
      <c r="C520" s="246"/>
      <c r="D520" s="230" t="s">
        <v>146</v>
      </c>
      <c r="E520" s="247" t="s">
        <v>1</v>
      </c>
      <c r="F520" s="248" t="s">
        <v>294</v>
      </c>
      <c r="G520" s="246"/>
      <c r="H520" s="249">
        <v>18.149999999999999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5" t="s">
        <v>146</v>
      </c>
      <c r="AU520" s="255" t="s">
        <v>86</v>
      </c>
      <c r="AV520" s="14" t="s">
        <v>86</v>
      </c>
      <c r="AW520" s="14" t="s">
        <v>32</v>
      </c>
      <c r="AX520" s="14" t="s">
        <v>77</v>
      </c>
      <c r="AY520" s="255" t="s">
        <v>136</v>
      </c>
    </row>
    <row r="521" s="14" customFormat="1">
      <c r="A521" s="14"/>
      <c r="B521" s="245"/>
      <c r="C521" s="246"/>
      <c r="D521" s="230" t="s">
        <v>146</v>
      </c>
      <c r="E521" s="247" t="s">
        <v>1</v>
      </c>
      <c r="F521" s="248" t="s">
        <v>295</v>
      </c>
      <c r="G521" s="246"/>
      <c r="H521" s="249">
        <v>97.099999999999994</v>
      </c>
      <c r="I521" s="250"/>
      <c r="J521" s="246"/>
      <c r="K521" s="246"/>
      <c r="L521" s="251"/>
      <c r="M521" s="252"/>
      <c r="N521" s="253"/>
      <c r="O521" s="253"/>
      <c r="P521" s="253"/>
      <c r="Q521" s="253"/>
      <c r="R521" s="253"/>
      <c r="S521" s="253"/>
      <c r="T521" s="25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5" t="s">
        <v>146</v>
      </c>
      <c r="AU521" s="255" t="s">
        <v>86</v>
      </c>
      <c r="AV521" s="14" t="s">
        <v>86</v>
      </c>
      <c r="AW521" s="14" t="s">
        <v>32</v>
      </c>
      <c r="AX521" s="14" t="s">
        <v>77</v>
      </c>
      <c r="AY521" s="255" t="s">
        <v>136</v>
      </c>
    </row>
    <row r="522" s="13" customFormat="1">
      <c r="A522" s="13"/>
      <c r="B522" s="235"/>
      <c r="C522" s="236"/>
      <c r="D522" s="230" t="s">
        <v>146</v>
      </c>
      <c r="E522" s="237" t="s">
        <v>1</v>
      </c>
      <c r="F522" s="238" t="s">
        <v>296</v>
      </c>
      <c r="G522" s="236"/>
      <c r="H522" s="237" t="s">
        <v>1</v>
      </c>
      <c r="I522" s="239"/>
      <c r="J522" s="236"/>
      <c r="K522" s="236"/>
      <c r="L522" s="240"/>
      <c r="M522" s="241"/>
      <c r="N522" s="242"/>
      <c r="O522" s="242"/>
      <c r="P522" s="242"/>
      <c r="Q522" s="242"/>
      <c r="R522" s="242"/>
      <c r="S522" s="242"/>
      <c r="T522" s="24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4" t="s">
        <v>146</v>
      </c>
      <c r="AU522" s="244" t="s">
        <v>86</v>
      </c>
      <c r="AV522" s="13" t="s">
        <v>82</v>
      </c>
      <c r="AW522" s="13" t="s">
        <v>32</v>
      </c>
      <c r="AX522" s="13" t="s">
        <v>77</v>
      </c>
      <c r="AY522" s="244" t="s">
        <v>136</v>
      </c>
    </row>
    <row r="523" s="14" customFormat="1">
      <c r="A523" s="14"/>
      <c r="B523" s="245"/>
      <c r="C523" s="246"/>
      <c r="D523" s="230" t="s">
        <v>146</v>
      </c>
      <c r="E523" s="247" t="s">
        <v>1</v>
      </c>
      <c r="F523" s="248" t="s">
        <v>297</v>
      </c>
      <c r="G523" s="246"/>
      <c r="H523" s="249">
        <v>152.90000000000001</v>
      </c>
      <c r="I523" s="250"/>
      <c r="J523" s="246"/>
      <c r="K523" s="246"/>
      <c r="L523" s="251"/>
      <c r="M523" s="252"/>
      <c r="N523" s="253"/>
      <c r="O523" s="253"/>
      <c r="P523" s="253"/>
      <c r="Q523" s="253"/>
      <c r="R523" s="253"/>
      <c r="S523" s="253"/>
      <c r="T523" s="25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5" t="s">
        <v>146</v>
      </c>
      <c r="AU523" s="255" t="s">
        <v>86</v>
      </c>
      <c r="AV523" s="14" t="s">
        <v>86</v>
      </c>
      <c r="AW523" s="14" t="s">
        <v>32</v>
      </c>
      <c r="AX523" s="14" t="s">
        <v>77</v>
      </c>
      <c r="AY523" s="255" t="s">
        <v>136</v>
      </c>
    </row>
    <row r="524" s="13" customFormat="1">
      <c r="A524" s="13"/>
      <c r="B524" s="235"/>
      <c r="C524" s="236"/>
      <c r="D524" s="230" t="s">
        <v>146</v>
      </c>
      <c r="E524" s="237" t="s">
        <v>1</v>
      </c>
      <c r="F524" s="238" t="s">
        <v>217</v>
      </c>
      <c r="G524" s="236"/>
      <c r="H524" s="237" t="s">
        <v>1</v>
      </c>
      <c r="I524" s="239"/>
      <c r="J524" s="236"/>
      <c r="K524" s="236"/>
      <c r="L524" s="240"/>
      <c r="M524" s="241"/>
      <c r="N524" s="242"/>
      <c r="O524" s="242"/>
      <c r="P524" s="242"/>
      <c r="Q524" s="242"/>
      <c r="R524" s="242"/>
      <c r="S524" s="242"/>
      <c r="T524" s="24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4" t="s">
        <v>146</v>
      </c>
      <c r="AU524" s="244" t="s">
        <v>86</v>
      </c>
      <c r="AV524" s="13" t="s">
        <v>82</v>
      </c>
      <c r="AW524" s="13" t="s">
        <v>32</v>
      </c>
      <c r="AX524" s="13" t="s">
        <v>77</v>
      </c>
      <c r="AY524" s="244" t="s">
        <v>136</v>
      </c>
    </row>
    <row r="525" s="14" customFormat="1">
      <c r="A525" s="14"/>
      <c r="B525" s="245"/>
      <c r="C525" s="246"/>
      <c r="D525" s="230" t="s">
        <v>146</v>
      </c>
      <c r="E525" s="247" t="s">
        <v>1</v>
      </c>
      <c r="F525" s="248" t="s">
        <v>298</v>
      </c>
      <c r="G525" s="246"/>
      <c r="H525" s="249">
        <v>33.600000000000001</v>
      </c>
      <c r="I525" s="250"/>
      <c r="J525" s="246"/>
      <c r="K525" s="246"/>
      <c r="L525" s="251"/>
      <c r="M525" s="252"/>
      <c r="N525" s="253"/>
      <c r="O525" s="253"/>
      <c r="P525" s="253"/>
      <c r="Q525" s="253"/>
      <c r="R525" s="253"/>
      <c r="S525" s="253"/>
      <c r="T525" s="25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5" t="s">
        <v>146</v>
      </c>
      <c r="AU525" s="255" t="s">
        <v>86</v>
      </c>
      <c r="AV525" s="14" t="s">
        <v>86</v>
      </c>
      <c r="AW525" s="14" t="s">
        <v>32</v>
      </c>
      <c r="AX525" s="14" t="s">
        <v>77</v>
      </c>
      <c r="AY525" s="255" t="s">
        <v>136</v>
      </c>
    </row>
    <row r="526" s="14" customFormat="1">
      <c r="A526" s="14"/>
      <c r="B526" s="245"/>
      <c r="C526" s="246"/>
      <c r="D526" s="230" t="s">
        <v>146</v>
      </c>
      <c r="E526" s="246"/>
      <c r="F526" s="248" t="s">
        <v>582</v>
      </c>
      <c r="G526" s="246"/>
      <c r="H526" s="249">
        <v>412.70299999999997</v>
      </c>
      <c r="I526" s="250"/>
      <c r="J526" s="246"/>
      <c r="K526" s="246"/>
      <c r="L526" s="251"/>
      <c r="M526" s="252"/>
      <c r="N526" s="253"/>
      <c r="O526" s="253"/>
      <c r="P526" s="253"/>
      <c r="Q526" s="253"/>
      <c r="R526" s="253"/>
      <c r="S526" s="253"/>
      <c r="T526" s="25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5" t="s">
        <v>146</v>
      </c>
      <c r="AU526" s="255" t="s">
        <v>86</v>
      </c>
      <c r="AV526" s="14" t="s">
        <v>86</v>
      </c>
      <c r="AW526" s="14" t="s">
        <v>4</v>
      </c>
      <c r="AX526" s="14" t="s">
        <v>82</v>
      </c>
      <c r="AY526" s="255" t="s">
        <v>136</v>
      </c>
    </row>
    <row r="527" s="2" customFormat="1" ht="22.2" customHeight="1">
      <c r="A527" s="37"/>
      <c r="B527" s="38"/>
      <c r="C527" s="256" t="s">
        <v>191</v>
      </c>
      <c r="D527" s="256" t="s">
        <v>173</v>
      </c>
      <c r="E527" s="257" t="s">
        <v>583</v>
      </c>
      <c r="F527" s="258" t="s">
        <v>584</v>
      </c>
      <c r="G527" s="259" t="s">
        <v>182</v>
      </c>
      <c r="H527" s="260">
        <v>81.530000000000001</v>
      </c>
      <c r="I527" s="261"/>
      <c r="J527" s="262">
        <f>ROUND(I527*H527,2)</f>
        <v>0</v>
      </c>
      <c r="K527" s="258" t="s">
        <v>142</v>
      </c>
      <c r="L527" s="263"/>
      <c r="M527" s="264" t="s">
        <v>1</v>
      </c>
      <c r="N527" s="265" t="s">
        <v>42</v>
      </c>
      <c r="O527" s="90"/>
      <c r="P527" s="226">
        <f>O527*H527</f>
        <v>0</v>
      </c>
      <c r="Q527" s="226">
        <v>0.0044000000000000003</v>
      </c>
      <c r="R527" s="226">
        <f>Q527*H527</f>
        <v>0.35873200000000005</v>
      </c>
      <c r="S527" s="226">
        <v>0</v>
      </c>
      <c r="T527" s="227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28" t="s">
        <v>258</v>
      </c>
      <c r="AT527" s="228" t="s">
        <v>173</v>
      </c>
      <c r="AU527" s="228" t="s">
        <v>86</v>
      </c>
      <c r="AY527" s="16" t="s">
        <v>136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16" t="s">
        <v>82</v>
      </c>
      <c r="BK527" s="229">
        <f>ROUND(I527*H527,2)</f>
        <v>0</v>
      </c>
      <c r="BL527" s="16" t="s">
        <v>259</v>
      </c>
      <c r="BM527" s="228" t="s">
        <v>585</v>
      </c>
    </row>
    <row r="528" s="2" customFormat="1">
      <c r="A528" s="37"/>
      <c r="B528" s="38"/>
      <c r="C528" s="39"/>
      <c r="D528" s="230" t="s">
        <v>144</v>
      </c>
      <c r="E528" s="39"/>
      <c r="F528" s="231" t="s">
        <v>584</v>
      </c>
      <c r="G528" s="39"/>
      <c r="H528" s="39"/>
      <c r="I528" s="232"/>
      <c r="J528" s="39"/>
      <c r="K528" s="39"/>
      <c r="L528" s="43"/>
      <c r="M528" s="233"/>
      <c r="N528" s="234"/>
      <c r="O528" s="90"/>
      <c r="P528" s="90"/>
      <c r="Q528" s="90"/>
      <c r="R528" s="90"/>
      <c r="S528" s="90"/>
      <c r="T528" s="91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T528" s="16" t="s">
        <v>144</v>
      </c>
      <c r="AU528" s="16" t="s">
        <v>86</v>
      </c>
    </row>
    <row r="529" s="13" customFormat="1">
      <c r="A529" s="13"/>
      <c r="B529" s="235"/>
      <c r="C529" s="236"/>
      <c r="D529" s="230" t="s">
        <v>146</v>
      </c>
      <c r="E529" s="237" t="s">
        <v>1</v>
      </c>
      <c r="F529" s="238" t="s">
        <v>299</v>
      </c>
      <c r="G529" s="236"/>
      <c r="H529" s="237" t="s">
        <v>1</v>
      </c>
      <c r="I529" s="239"/>
      <c r="J529" s="236"/>
      <c r="K529" s="236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146</v>
      </c>
      <c r="AU529" s="244" t="s">
        <v>86</v>
      </c>
      <c r="AV529" s="13" t="s">
        <v>82</v>
      </c>
      <c r="AW529" s="13" t="s">
        <v>32</v>
      </c>
      <c r="AX529" s="13" t="s">
        <v>77</v>
      </c>
      <c r="AY529" s="244" t="s">
        <v>136</v>
      </c>
    </row>
    <row r="530" s="13" customFormat="1">
      <c r="A530" s="13"/>
      <c r="B530" s="235"/>
      <c r="C530" s="236"/>
      <c r="D530" s="230" t="s">
        <v>146</v>
      </c>
      <c r="E530" s="237" t="s">
        <v>1</v>
      </c>
      <c r="F530" s="238" t="s">
        <v>300</v>
      </c>
      <c r="G530" s="236"/>
      <c r="H530" s="237" t="s">
        <v>1</v>
      </c>
      <c r="I530" s="239"/>
      <c r="J530" s="236"/>
      <c r="K530" s="236"/>
      <c r="L530" s="240"/>
      <c r="M530" s="241"/>
      <c r="N530" s="242"/>
      <c r="O530" s="242"/>
      <c r="P530" s="242"/>
      <c r="Q530" s="242"/>
      <c r="R530" s="242"/>
      <c r="S530" s="242"/>
      <c r="T530" s="24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4" t="s">
        <v>146</v>
      </c>
      <c r="AU530" s="244" t="s">
        <v>86</v>
      </c>
      <c r="AV530" s="13" t="s">
        <v>82</v>
      </c>
      <c r="AW530" s="13" t="s">
        <v>32</v>
      </c>
      <c r="AX530" s="13" t="s">
        <v>77</v>
      </c>
      <c r="AY530" s="244" t="s">
        <v>136</v>
      </c>
    </row>
    <row r="531" s="14" customFormat="1">
      <c r="A531" s="14"/>
      <c r="B531" s="245"/>
      <c r="C531" s="246"/>
      <c r="D531" s="230" t="s">
        <v>146</v>
      </c>
      <c r="E531" s="247" t="s">
        <v>1</v>
      </c>
      <c r="F531" s="248" t="s">
        <v>301</v>
      </c>
      <c r="G531" s="246"/>
      <c r="H531" s="249">
        <v>8.6799999999999997</v>
      </c>
      <c r="I531" s="250"/>
      <c r="J531" s="246"/>
      <c r="K531" s="246"/>
      <c r="L531" s="251"/>
      <c r="M531" s="252"/>
      <c r="N531" s="253"/>
      <c r="O531" s="253"/>
      <c r="P531" s="253"/>
      <c r="Q531" s="253"/>
      <c r="R531" s="253"/>
      <c r="S531" s="253"/>
      <c r="T531" s="25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5" t="s">
        <v>146</v>
      </c>
      <c r="AU531" s="255" t="s">
        <v>86</v>
      </c>
      <c r="AV531" s="14" t="s">
        <v>86</v>
      </c>
      <c r="AW531" s="14" t="s">
        <v>32</v>
      </c>
      <c r="AX531" s="14" t="s">
        <v>77</v>
      </c>
      <c r="AY531" s="255" t="s">
        <v>136</v>
      </c>
    </row>
    <row r="532" s="13" customFormat="1">
      <c r="A532" s="13"/>
      <c r="B532" s="235"/>
      <c r="C532" s="236"/>
      <c r="D532" s="230" t="s">
        <v>146</v>
      </c>
      <c r="E532" s="237" t="s">
        <v>1</v>
      </c>
      <c r="F532" s="238" t="s">
        <v>202</v>
      </c>
      <c r="G532" s="236"/>
      <c r="H532" s="237" t="s">
        <v>1</v>
      </c>
      <c r="I532" s="239"/>
      <c r="J532" s="236"/>
      <c r="K532" s="236"/>
      <c r="L532" s="240"/>
      <c r="M532" s="241"/>
      <c r="N532" s="242"/>
      <c r="O532" s="242"/>
      <c r="P532" s="242"/>
      <c r="Q532" s="242"/>
      <c r="R532" s="242"/>
      <c r="S532" s="242"/>
      <c r="T532" s="24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4" t="s">
        <v>146</v>
      </c>
      <c r="AU532" s="244" t="s">
        <v>86</v>
      </c>
      <c r="AV532" s="13" t="s">
        <v>82</v>
      </c>
      <c r="AW532" s="13" t="s">
        <v>32</v>
      </c>
      <c r="AX532" s="13" t="s">
        <v>77</v>
      </c>
      <c r="AY532" s="244" t="s">
        <v>136</v>
      </c>
    </row>
    <row r="533" s="14" customFormat="1">
      <c r="A533" s="14"/>
      <c r="B533" s="245"/>
      <c r="C533" s="246"/>
      <c r="D533" s="230" t="s">
        <v>146</v>
      </c>
      <c r="E533" s="247" t="s">
        <v>1</v>
      </c>
      <c r="F533" s="248" t="s">
        <v>302</v>
      </c>
      <c r="G533" s="246"/>
      <c r="H533" s="249">
        <v>12.448</v>
      </c>
      <c r="I533" s="250"/>
      <c r="J533" s="246"/>
      <c r="K533" s="246"/>
      <c r="L533" s="251"/>
      <c r="M533" s="252"/>
      <c r="N533" s="253"/>
      <c r="O533" s="253"/>
      <c r="P533" s="253"/>
      <c r="Q533" s="253"/>
      <c r="R533" s="253"/>
      <c r="S533" s="253"/>
      <c r="T533" s="25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5" t="s">
        <v>146</v>
      </c>
      <c r="AU533" s="255" t="s">
        <v>86</v>
      </c>
      <c r="AV533" s="14" t="s">
        <v>86</v>
      </c>
      <c r="AW533" s="14" t="s">
        <v>32</v>
      </c>
      <c r="AX533" s="14" t="s">
        <v>77</v>
      </c>
      <c r="AY533" s="255" t="s">
        <v>136</v>
      </c>
    </row>
    <row r="534" s="13" customFormat="1">
      <c r="A534" s="13"/>
      <c r="B534" s="235"/>
      <c r="C534" s="236"/>
      <c r="D534" s="230" t="s">
        <v>146</v>
      </c>
      <c r="E534" s="237" t="s">
        <v>1</v>
      </c>
      <c r="F534" s="238" t="s">
        <v>296</v>
      </c>
      <c r="G534" s="236"/>
      <c r="H534" s="237" t="s">
        <v>1</v>
      </c>
      <c r="I534" s="239"/>
      <c r="J534" s="236"/>
      <c r="K534" s="236"/>
      <c r="L534" s="240"/>
      <c r="M534" s="241"/>
      <c r="N534" s="242"/>
      <c r="O534" s="242"/>
      <c r="P534" s="242"/>
      <c r="Q534" s="242"/>
      <c r="R534" s="242"/>
      <c r="S534" s="242"/>
      <c r="T534" s="24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4" t="s">
        <v>146</v>
      </c>
      <c r="AU534" s="244" t="s">
        <v>86</v>
      </c>
      <c r="AV534" s="13" t="s">
        <v>82</v>
      </c>
      <c r="AW534" s="13" t="s">
        <v>32</v>
      </c>
      <c r="AX534" s="13" t="s">
        <v>77</v>
      </c>
      <c r="AY534" s="244" t="s">
        <v>136</v>
      </c>
    </row>
    <row r="535" s="14" customFormat="1">
      <c r="A535" s="14"/>
      <c r="B535" s="245"/>
      <c r="C535" s="246"/>
      <c r="D535" s="230" t="s">
        <v>146</v>
      </c>
      <c r="E535" s="247" t="s">
        <v>1</v>
      </c>
      <c r="F535" s="248" t="s">
        <v>303</v>
      </c>
      <c r="G535" s="246"/>
      <c r="H535" s="249">
        <v>17.904</v>
      </c>
      <c r="I535" s="250"/>
      <c r="J535" s="246"/>
      <c r="K535" s="246"/>
      <c r="L535" s="251"/>
      <c r="M535" s="252"/>
      <c r="N535" s="253"/>
      <c r="O535" s="253"/>
      <c r="P535" s="253"/>
      <c r="Q535" s="253"/>
      <c r="R535" s="253"/>
      <c r="S535" s="253"/>
      <c r="T535" s="25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5" t="s">
        <v>146</v>
      </c>
      <c r="AU535" s="255" t="s">
        <v>86</v>
      </c>
      <c r="AV535" s="14" t="s">
        <v>86</v>
      </c>
      <c r="AW535" s="14" t="s">
        <v>32</v>
      </c>
      <c r="AX535" s="14" t="s">
        <v>77</v>
      </c>
      <c r="AY535" s="255" t="s">
        <v>136</v>
      </c>
    </row>
    <row r="536" s="13" customFormat="1">
      <c r="A536" s="13"/>
      <c r="B536" s="235"/>
      <c r="C536" s="236"/>
      <c r="D536" s="230" t="s">
        <v>146</v>
      </c>
      <c r="E536" s="237" t="s">
        <v>1</v>
      </c>
      <c r="F536" s="238" t="s">
        <v>217</v>
      </c>
      <c r="G536" s="236"/>
      <c r="H536" s="237" t="s">
        <v>1</v>
      </c>
      <c r="I536" s="239"/>
      <c r="J536" s="236"/>
      <c r="K536" s="236"/>
      <c r="L536" s="240"/>
      <c r="M536" s="241"/>
      <c r="N536" s="242"/>
      <c r="O536" s="242"/>
      <c r="P536" s="242"/>
      <c r="Q536" s="242"/>
      <c r="R536" s="242"/>
      <c r="S536" s="242"/>
      <c r="T536" s="24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4" t="s">
        <v>146</v>
      </c>
      <c r="AU536" s="244" t="s">
        <v>86</v>
      </c>
      <c r="AV536" s="13" t="s">
        <v>82</v>
      </c>
      <c r="AW536" s="13" t="s">
        <v>32</v>
      </c>
      <c r="AX536" s="13" t="s">
        <v>77</v>
      </c>
      <c r="AY536" s="244" t="s">
        <v>136</v>
      </c>
    </row>
    <row r="537" s="14" customFormat="1">
      <c r="A537" s="14"/>
      <c r="B537" s="245"/>
      <c r="C537" s="246"/>
      <c r="D537" s="230" t="s">
        <v>146</v>
      </c>
      <c r="E537" s="247" t="s">
        <v>1</v>
      </c>
      <c r="F537" s="248" t="s">
        <v>304</v>
      </c>
      <c r="G537" s="246"/>
      <c r="H537" s="249">
        <v>10.112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5" t="s">
        <v>146</v>
      </c>
      <c r="AU537" s="255" t="s">
        <v>86</v>
      </c>
      <c r="AV537" s="14" t="s">
        <v>86</v>
      </c>
      <c r="AW537" s="14" t="s">
        <v>32</v>
      </c>
      <c r="AX537" s="14" t="s">
        <v>77</v>
      </c>
      <c r="AY537" s="255" t="s">
        <v>136</v>
      </c>
    </row>
    <row r="538" s="13" customFormat="1">
      <c r="A538" s="13"/>
      <c r="B538" s="235"/>
      <c r="C538" s="236"/>
      <c r="D538" s="230" t="s">
        <v>146</v>
      </c>
      <c r="E538" s="237" t="s">
        <v>1</v>
      </c>
      <c r="F538" s="238" t="s">
        <v>305</v>
      </c>
      <c r="G538" s="236"/>
      <c r="H538" s="237" t="s">
        <v>1</v>
      </c>
      <c r="I538" s="239"/>
      <c r="J538" s="236"/>
      <c r="K538" s="236"/>
      <c r="L538" s="240"/>
      <c r="M538" s="241"/>
      <c r="N538" s="242"/>
      <c r="O538" s="242"/>
      <c r="P538" s="242"/>
      <c r="Q538" s="242"/>
      <c r="R538" s="242"/>
      <c r="S538" s="242"/>
      <c r="T538" s="24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4" t="s">
        <v>146</v>
      </c>
      <c r="AU538" s="244" t="s">
        <v>86</v>
      </c>
      <c r="AV538" s="13" t="s">
        <v>82</v>
      </c>
      <c r="AW538" s="13" t="s">
        <v>32</v>
      </c>
      <c r="AX538" s="13" t="s">
        <v>77</v>
      </c>
      <c r="AY538" s="244" t="s">
        <v>136</v>
      </c>
    </row>
    <row r="539" s="13" customFormat="1">
      <c r="A539" s="13"/>
      <c r="B539" s="235"/>
      <c r="C539" s="236"/>
      <c r="D539" s="230" t="s">
        <v>146</v>
      </c>
      <c r="E539" s="237" t="s">
        <v>1</v>
      </c>
      <c r="F539" s="238" t="s">
        <v>198</v>
      </c>
      <c r="G539" s="236"/>
      <c r="H539" s="237" t="s">
        <v>1</v>
      </c>
      <c r="I539" s="239"/>
      <c r="J539" s="236"/>
      <c r="K539" s="236"/>
      <c r="L539" s="240"/>
      <c r="M539" s="241"/>
      <c r="N539" s="242"/>
      <c r="O539" s="242"/>
      <c r="P539" s="242"/>
      <c r="Q539" s="242"/>
      <c r="R539" s="242"/>
      <c r="S539" s="242"/>
      <c r="T539" s="24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4" t="s">
        <v>146</v>
      </c>
      <c r="AU539" s="244" t="s">
        <v>86</v>
      </c>
      <c r="AV539" s="13" t="s">
        <v>82</v>
      </c>
      <c r="AW539" s="13" t="s">
        <v>32</v>
      </c>
      <c r="AX539" s="13" t="s">
        <v>77</v>
      </c>
      <c r="AY539" s="244" t="s">
        <v>136</v>
      </c>
    </row>
    <row r="540" s="14" customFormat="1">
      <c r="A540" s="14"/>
      <c r="B540" s="245"/>
      <c r="C540" s="246"/>
      <c r="D540" s="230" t="s">
        <v>146</v>
      </c>
      <c r="E540" s="247" t="s">
        <v>1</v>
      </c>
      <c r="F540" s="248" t="s">
        <v>306</v>
      </c>
      <c r="G540" s="246"/>
      <c r="H540" s="249">
        <v>3.4239999999999999</v>
      </c>
      <c r="I540" s="250"/>
      <c r="J540" s="246"/>
      <c r="K540" s="246"/>
      <c r="L540" s="251"/>
      <c r="M540" s="252"/>
      <c r="N540" s="253"/>
      <c r="O540" s="253"/>
      <c r="P540" s="253"/>
      <c r="Q540" s="253"/>
      <c r="R540" s="253"/>
      <c r="S540" s="253"/>
      <c r="T540" s="25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5" t="s">
        <v>146</v>
      </c>
      <c r="AU540" s="255" t="s">
        <v>86</v>
      </c>
      <c r="AV540" s="14" t="s">
        <v>86</v>
      </c>
      <c r="AW540" s="14" t="s">
        <v>32</v>
      </c>
      <c r="AX540" s="14" t="s">
        <v>77</v>
      </c>
      <c r="AY540" s="255" t="s">
        <v>136</v>
      </c>
    </row>
    <row r="541" s="14" customFormat="1">
      <c r="A541" s="14"/>
      <c r="B541" s="245"/>
      <c r="C541" s="246"/>
      <c r="D541" s="230" t="s">
        <v>146</v>
      </c>
      <c r="E541" s="247" t="s">
        <v>1</v>
      </c>
      <c r="F541" s="248" t="s">
        <v>307</v>
      </c>
      <c r="G541" s="246"/>
      <c r="H541" s="249">
        <v>0.84799999999999998</v>
      </c>
      <c r="I541" s="250"/>
      <c r="J541" s="246"/>
      <c r="K541" s="246"/>
      <c r="L541" s="251"/>
      <c r="M541" s="252"/>
      <c r="N541" s="253"/>
      <c r="O541" s="253"/>
      <c r="P541" s="253"/>
      <c r="Q541" s="253"/>
      <c r="R541" s="253"/>
      <c r="S541" s="253"/>
      <c r="T541" s="25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5" t="s">
        <v>146</v>
      </c>
      <c r="AU541" s="255" t="s">
        <v>86</v>
      </c>
      <c r="AV541" s="14" t="s">
        <v>86</v>
      </c>
      <c r="AW541" s="14" t="s">
        <v>32</v>
      </c>
      <c r="AX541" s="14" t="s">
        <v>77</v>
      </c>
      <c r="AY541" s="255" t="s">
        <v>136</v>
      </c>
    </row>
    <row r="542" s="13" customFormat="1">
      <c r="A542" s="13"/>
      <c r="B542" s="235"/>
      <c r="C542" s="236"/>
      <c r="D542" s="230" t="s">
        <v>146</v>
      </c>
      <c r="E542" s="237" t="s">
        <v>1</v>
      </c>
      <c r="F542" s="238" t="s">
        <v>202</v>
      </c>
      <c r="G542" s="236"/>
      <c r="H542" s="237" t="s">
        <v>1</v>
      </c>
      <c r="I542" s="239"/>
      <c r="J542" s="236"/>
      <c r="K542" s="236"/>
      <c r="L542" s="240"/>
      <c r="M542" s="241"/>
      <c r="N542" s="242"/>
      <c r="O542" s="242"/>
      <c r="P542" s="242"/>
      <c r="Q542" s="242"/>
      <c r="R542" s="242"/>
      <c r="S542" s="242"/>
      <c r="T542" s="24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4" t="s">
        <v>146</v>
      </c>
      <c r="AU542" s="244" t="s">
        <v>86</v>
      </c>
      <c r="AV542" s="13" t="s">
        <v>82</v>
      </c>
      <c r="AW542" s="13" t="s">
        <v>32</v>
      </c>
      <c r="AX542" s="13" t="s">
        <v>77</v>
      </c>
      <c r="AY542" s="244" t="s">
        <v>136</v>
      </c>
    </row>
    <row r="543" s="14" customFormat="1">
      <c r="A543" s="14"/>
      <c r="B543" s="245"/>
      <c r="C543" s="246"/>
      <c r="D543" s="230" t="s">
        <v>146</v>
      </c>
      <c r="E543" s="247" t="s">
        <v>1</v>
      </c>
      <c r="F543" s="248" t="s">
        <v>308</v>
      </c>
      <c r="G543" s="246"/>
      <c r="H543" s="249">
        <v>10.08</v>
      </c>
      <c r="I543" s="250"/>
      <c r="J543" s="246"/>
      <c r="K543" s="246"/>
      <c r="L543" s="251"/>
      <c r="M543" s="252"/>
      <c r="N543" s="253"/>
      <c r="O543" s="253"/>
      <c r="P543" s="253"/>
      <c r="Q543" s="253"/>
      <c r="R543" s="253"/>
      <c r="S543" s="253"/>
      <c r="T543" s="25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5" t="s">
        <v>146</v>
      </c>
      <c r="AU543" s="255" t="s">
        <v>86</v>
      </c>
      <c r="AV543" s="14" t="s">
        <v>86</v>
      </c>
      <c r="AW543" s="14" t="s">
        <v>32</v>
      </c>
      <c r="AX543" s="14" t="s">
        <v>77</v>
      </c>
      <c r="AY543" s="255" t="s">
        <v>136</v>
      </c>
    </row>
    <row r="544" s="13" customFormat="1">
      <c r="A544" s="13"/>
      <c r="B544" s="235"/>
      <c r="C544" s="236"/>
      <c r="D544" s="230" t="s">
        <v>146</v>
      </c>
      <c r="E544" s="237" t="s">
        <v>1</v>
      </c>
      <c r="F544" s="238" t="s">
        <v>208</v>
      </c>
      <c r="G544" s="236"/>
      <c r="H544" s="237" t="s">
        <v>1</v>
      </c>
      <c r="I544" s="239"/>
      <c r="J544" s="236"/>
      <c r="K544" s="236"/>
      <c r="L544" s="240"/>
      <c r="M544" s="241"/>
      <c r="N544" s="242"/>
      <c r="O544" s="242"/>
      <c r="P544" s="242"/>
      <c r="Q544" s="242"/>
      <c r="R544" s="242"/>
      <c r="S544" s="242"/>
      <c r="T544" s="24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4" t="s">
        <v>146</v>
      </c>
      <c r="AU544" s="244" t="s">
        <v>86</v>
      </c>
      <c r="AV544" s="13" t="s">
        <v>82</v>
      </c>
      <c r="AW544" s="13" t="s">
        <v>32</v>
      </c>
      <c r="AX544" s="13" t="s">
        <v>77</v>
      </c>
      <c r="AY544" s="244" t="s">
        <v>136</v>
      </c>
    </row>
    <row r="545" s="14" customFormat="1">
      <c r="A545" s="14"/>
      <c r="B545" s="245"/>
      <c r="C545" s="246"/>
      <c r="D545" s="230" t="s">
        <v>146</v>
      </c>
      <c r="E545" s="247" t="s">
        <v>1</v>
      </c>
      <c r="F545" s="248" t="s">
        <v>309</v>
      </c>
      <c r="G545" s="246"/>
      <c r="H545" s="249">
        <v>2.016</v>
      </c>
      <c r="I545" s="250"/>
      <c r="J545" s="246"/>
      <c r="K545" s="246"/>
      <c r="L545" s="251"/>
      <c r="M545" s="252"/>
      <c r="N545" s="253"/>
      <c r="O545" s="253"/>
      <c r="P545" s="253"/>
      <c r="Q545" s="253"/>
      <c r="R545" s="253"/>
      <c r="S545" s="253"/>
      <c r="T545" s="25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5" t="s">
        <v>146</v>
      </c>
      <c r="AU545" s="255" t="s">
        <v>86</v>
      </c>
      <c r="AV545" s="14" t="s">
        <v>86</v>
      </c>
      <c r="AW545" s="14" t="s">
        <v>32</v>
      </c>
      <c r="AX545" s="14" t="s">
        <v>77</v>
      </c>
      <c r="AY545" s="255" t="s">
        <v>136</v>
      </c>
    </row>
    <row r="546" s="14" customFormat="1">
      <c r="A546" s="14"/>
      <c r="B546" s="245"/>
      <c r="C546" s="246"/>
      <c r="D546" s="230" t="s">
        <v>146</v>
      </c>
      <c r="E546" s="247" t="s">
        <v>1</v>
      </c>
      <c r="F546" s="248" t="s">
        <v>310</v>
      </c>
      <c r="G546" s="246"/>
      <c r="H546" s="249">
        <v>1.712</v>
      </c>
      <c r="I546" s="250"/>
      <c r="J546" s="246"/>
      <c r="K546" s="246"/>
      <c r="L546" s="251"/>
      <c r="M546" s="252"/>
      <c r="N546" s="253"/>
      <c r="O546" s="253"/>
      <c r="P546" s="253"/>
      <c r="Q546" s="253"/>
      <c r="R546" s="253"/>
      <c r="S546" s="253"/>
      <c r="T546" s="25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5" t="s">
        <v>146</v>
      </c>
      <c r="AU546" s="255" t="s">
        <v>86</v>
      </c>
      <c r="AV546" s="14" t="s">
        <v>86</v>
      </c>
      <c r="AW546" s="14" t="s">
        <v>32</v>
      </c>
      <c r="AX546" s="14" t="s">
        <v>77</v>
      </c>
      <c r="AY546" s="255" t="s">
        <v>136</v>
      </c>
    </row>
    <row r="547" s="13" customFormat="1">
      <c r="A547" s="13"/>
      <c r="B547" s="235"/>
      <c r="C547" s="236"/>
      <c r="D547" s="230" t="s">
        <v>146</v>
      </c>
      <c r="E547" s="237" t="s">
        <v>1</v>
      </c>
      <c r="F547" s="238" t="s">
        <v>224</v>
      </c>
      <c r="G547" s="236"/>
      <c r="H547" s="237" t="s">
        <v>1</v>
      </c>
      <c r="I547" s="239"/>
      <c r="J547" s="236"/>
      <c r="K547" s="236"/>
      <c r="L547" s="240"/>
      <c r="M547" s="241"/>
      <c r="N547" s="242"/>
      <c r="O547" s="242"/>
      <c r="P547" s="242"/>
      <c r="Q547" s="242"/>
      <c r="R547" s="242"/>
      <c r="S547" s="242"/>
      <c r="T547" s="24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4" t="s">
        <v>146</v>
      </c>
      <c r="AU547" s="244" t="s">
        <v>86</v>
      </c>
      <c r="AV547" s="13" t="s">
        <v>82</v>
      </c>
      <c r="AW547" s="13" t="s">
        <v>32</v>
      </c>
      <c r="AX547" s="13" t="s">
        <v>77</v>
      </c>
      <c r="AY547" s="244" t="s">
        <v>136</v>
      </c>
    </row>
    <row r="548" s="14" customFormat="1">
      <c r="A548" s="14"/>
      <c r="B548" s="245"/>
      <c r="C548" s="246"/>
      <c r="D548" s="230" t="s">
        <v>146</v>
      </c>
      <c r="E548" s="247" t="s">
        <v>1</v>
      </c>
      <c r="F548" s="248" t="s">
        <v>311</v>
      </c>
      <c r="G548" s="246"/>
      <c r="H548" s="249">
        <v>6.048</v>
      </c>
      <c r="I548" s="250"/>
      <c r="J548" s="246"/>
      <c r="K548" s="246"/>
      <c r="L548" s="251"/>
      <c r="M548" s="252"/>
      <c r="N548" s="253"/>
      <c r="O548" s="253"/>
      <c r="P548" s="253"/>
      <c r="Q548" s="253"/>
      <c r="R548" s="253"/>
      <c r="S548" s="253"/>
      <c r="T548" s="25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5" t="s">
        <v>146</v>
      </c>
      <c r="AU548" s="255" t="s">
        <v>86</v>
      </c>
      <c r="AV548" s="14" t="s">
        <v>86</v>
      </c>
      <c r="AW548" s="14" t="s">
        <v>32</v>
      </c>
      <c r="AX548" s="14" t="s">
        <v>77</v>
      </c>
      <c r="AY548" s="255" t="s">
        <v>136</v>
      </c>
    </row>
    <row r="549" s="14" customFormat="1">
      <c r="A549" s="14"/>
      <c r="B549" s="245"/>
      <c r="C549" s="246"/>
      <c r="D549" s="230" t="s">
        <v>146</v>
      </c>
      <c r="E549" s="247" t="s">
        <v>1</v>
      </c>
      <c r="F549" s="248" t="s">
        <v>312</v>
      </c>
      <c r="G549" s="246"/>
      <c r="H549" s="249">
        <v>0.85599999999999998</v>
      </c>
      <c r="I549" s="250"/>
      <c r="J549" s="246"/>
      <c r="K549" s="246"/>
      <c r="L549" s="251"/>
      <c r="M549" s="252"/>
      <c r="N549" s="253"/>
      <c r="O549" s="253"/>
      <c r="P549" s="253"/>
      <c r="Q549" s="253"/>
      <c r="R549" s="253"/>
      <c r="S549" s="253"/>
      <c r="T549" s="25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5" t="s">
        <v>146</v>
      </c>
      <c r="AU549" s="255" t="s">
        <v>86</v>
      </c>
      <c r="AV549" s="14" t="s">
        <v>86</v>
      </c>
      <c r="AW549" s="14" t="s">
        <v>32</v>
      </c>
      <c r="AX549" s="14" t="s">
        <v>77</v>
      </c>
      <c r="AY549" s="255" t="s">
        <v>136</v>
      </c>
    </row>
    <row r="550" s="14" customFormat="1">
      <c r="A550" s="14"/>
      <c r="B550" s="245"/>
      <c r="C550" s="246"/>
      <c r="D550" s="230" t="s">
        <v>146</v>
      </c>
      <c r="E550" s="247" t="s">
        <v>1</v>
      </c>
      <c r="F550" s="248" t="s">
        <v>313</v>
      </c>
      <c r="G550" s="246"/>
      <c r="H550" s="249">
        <v>3.52</v>
      </c>
      <c r="I550" s="250"/>
      <c r="J550" s="246"/>
      <c r="K550" s="246"/>
      <c r="L550" s="251"/>
      <c r="M550" s="252"/>
      <c r="N550" s="253"/>
      <c r="O550" s="253"/>
      <c r="P550" s="253"/>
      <c r="Q550" s="253"/>
      <c r="R550" s="253"/>
      <c r="S550" s="253"/>
      <c r="T550" s="25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5" t="s">
        <v>146</v>
      </c>
      <c r="AU550" s="255" t="s">
        <v>86</v>
      </c>
      <c r="AV550" s="14" t="s">
        <v>86</v>
      </c>
      <c r="AW550" s="14" t="s">
        <v>32</v>
      </c>
      <c r="AX550" s="14" t="s">
        <v>77</v>
      </c>
      <c r="AY550" s="255" t="s">
        <v>136</v>
      </c>
    </row>
    <row r="551" s="14" customFormat="1">
      <c r="A551" s="14"/>
      <c r="B551" s="245"/>
      <c r="C551" s="246"/>
      <c r="D551" s="230" t="s">
        <v>146</v>
      </c>
      <c r="E551" s="246"/>
      <c r="F551" s="248" t="s">
        <v>586</v>
      </c>
      <c r="G551" s="246"/>
      <c r="H551" s="249">
        <v>81.530000000000001</v>
      </c>
      <c r="I551" s="250"/>
      <c r="J551" s="246"/>
      <c r="K551" s="246"/>
      <c r="L551" s="251"/>
      <c r="M551" s="252"/>
      <c r="N551" s="253"/>
      <c r="O551" s="253"/>
      <c r="P551" s="253"/>
      <c r="Q551" s="253"/>
      <c r="R551" s="253"/>
      <c r="S551" s="253"/>
      <c r="T551" s="25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5" t="s">
        <v>146</v>
      </c>
      <c r="AU551" s="255" t="s">
        <v>86</v>
      </c>
      <c r="AV551" s="14" t="s">
        <v>86</v>
      </c>
      <c r="AW551" s="14" t="s">
        <v>4</v>
      </c>
      <c r="AX551" s="14" t="s">
        <v>82</v>
      </c>
      <c r="AY551" s="255" t="s">
        <v>136</v>
      </c>
    </row>
    <row r="552" s="2" customFormat="1" ht="22.2" customHeight="1">
      <c r="A552" s="37"/>
      <c r="B552" s="38"/>
      <c r="C552" s="217" t="s">
        <v>587</v>
      </c>
      <c r="D552" s="217" t="s">
        <v>138</v>
      </c>
      <c r="E552" s="218" t="s">
        <v>588</v>
      </c>
      <c r="F552" s="219" t="s">
        <v>589</v>
      </c>
      <c r="G552" s="220" t="s">
        <v>182</v>
      </c>
      <c r="H552" s="221">
        <v>758.79600000000005</v>
      </c>
      <c r="I552" s="222"/>
      <c r="J552" s="223">
        <f>ROUND(I552*H552,2)</f>
        <v>0</v>
      </c>
      <c r="K552" s="219" t="s">
        <v>142</v>
      </c>
      <c r="L552" s="43"/>
      <c r="M552" s="224" t="s">
        <v>1</v>
      </c>
      <c r="N552" s="225" t="s">
        <v>42</v>
      </c>
      <c r="O552" s="90"/>
      <c r="P552" s="226">
        <f>O552*H552</f>
        <v>0</v>
      </c>
      <c r="Q552" s="226">
        <v>2.0000000000000002E-05</v>
      </c>
      <c r="R552" s="226">
        <f>Q552*H552</f>
        <v>0.015175920000000003</v>
      </c>
      <c r="S552" s="226">
        <v>0</v>
      </c>
      <c r="T552" s="227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28" t="s">
        <v>259</v>
      </c>
      <c r="AT552" s="228" t="s">
        <v>138</v>
      </c>
      <c r="AU552" s="228" t="s">
        <v>86</v>
      </c>
      <c r="AY552" s="16" t="s">
        <v>136</v>
      </c>
      <c r="BE552" s="229">
        <f>IF(N552="základní",J552,0)</f>
        <v>0</v>
      </c>
      <c r="BF552" s="229">
        <f>IF(N552="snížená",J552,0)</f>
        <v>0</v>
      </c>
      <c r="BG552" s="229">
        <f>IF(N552="zákl. přenesená",J552,0)</f>
        <v>0</v>
      </c>
      <c r="BH552" s="229">
        <f>IF(N552="sníž. přenesená",J552,0)</f>
        <v>0</v>
      </c>
      <c r="BI552" s="229">
        <f>IF(N552="nulová",J552,0)</f>
        <v>0</v>
      </c>
      <c r="BJ552" s="16" t="s">
        <v>82</v>
      </c>
      <c r="BK552" s="229">
        <f>ROUND(I552*H552,2)</f>
        <v>0</v>
      </c>
      <c r="BL552" s="16" t="s">
        <v>259</v>
      </c>
      <c r="BM552" s="228" t="s">
        <v>590</v>
      </c>
    </row>
    <row r="553" s="2" customFormat="1">
      <c r="A553" s="37"/>
      <c r="B553" s="38"/>
      <c r="C553" s="39"/>
      <c r="D553" s="230" t="s">
        <v>144</v>
      </c>
      <c r="E553" s="39"/>
      <c r="F553" s="231" t="s">
        <v>591</v>
      </c>
      <c r="G553" s="39"/>
      <c r="H553" s="39"/>
      <c r="I553" s="232"/>
      <c r="J553" s="39"/>
      <c r="K553" s="39"/>
      <c r="L553" s="43"/>
      <c r="M553" s="233"/>
      <c r="N553" s="234"/>
      <c r="O553" s="90"/>
      <c r="P553" s="90"/>
      <c r="Q553" s="90"/>
      <c r="R553" s="90"/>
      <c r="S553" s="90"/>
      <c r="T553" s="91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T553" s="16" t="s">
        <v>144</v>
      </c>
      <c r="AU553" s="16" t="s">
        <v>86</v>
      </c>
    </row>
    <row r="554" s="13" customFormat="1">
      <c r="A554" s="13"/>
      <c r="B554" s="235"/>
      <c r="C554" s="236"/>
      <c r="D554" s="230" t="s">
        <v>146</v>
      </c>
      <c r="E554" s="237" t="s">
        <v>1</v>
      </c>
      <c r="F554" s="238" t="s">
        <v>592</v>
      </c>
      <c r="G554" s="236"/>
      <c r="H554" s="237" t="s">
        <v>1</v>
      </c>
      <c r="I554" s="239"/>
      <c r="J554" s="236"/>
      <c r="K554" s="236"/>
      <c r="L554" s="240"/>
      <c r="M554" s="241"/>
      <c r="N554" s="242"/>
      <c r="O554" s="242"/>
      <c r="P554" s="242"/>
      <c r="Q554" s="242"/>
      <c r="R554" s="242"/>
      <c r="S554" s="242"/>
      <c r="T554" s="24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4" t="s">
        <v>146</v>
      </c>
      <c r="AU554" s="244" t="s">
        <v>86</v>
      </c>
      <c r="AV554" s="13" t="s">
        <v>82</v>
      </c>
      <c r="AW554" s="13" t="s">
        <v>32</v>
      </c>
      <c r="AX554" s="13" t="s">
        <v>77</v>
      </c>
      <c r="AY554" s="244" t="s">
        <v>136</v>
      </c>
    </row>
    <row r="555" s="14" customFormat="1">
      <c r="A555" s="14"/>
      <c r="B555" s="245"/>
      <c r="C555" s="246"/>
      <c r="D555" s="230" t="s">
        <v>146</v>
      </c>
      <c r="E555" s="247" t="s">
        <v>1</v>
      </c>
      <c r="F555" s="248" t="s">
        <v>593</v>
      </c>
      <c r="G555" s="246"/>
      <c r="H555" s="249">
        <v>379.39800000000002</v>
      </c>
      <c r="I555" s="250"/>
      <c r="J555" s="246"/>
      <c r="K555" s="246"/>
      <c r="L555" s="251"/>
      <c r="M555" s="252"/>
      <c r="N555" s="253"/>
      <c r="O555" s="253"/>
      <c r="P555" s="253"/>
      <c r="Q555" s="253"/>
      <c r="R555" s="253"/>
      <c r="S555" s="253"/>
      <c r="T555" s="25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5" t="s">
        <v>146</v>
      </c>
      <c r="AU555" s="255" t="s">
        <v>86</v>
      </c>
      <c r="AV555" s="14" t="s">
        <v>86</v>
      </c>
      <c r="AW555" s="14" t="s">
        <v>32</v>
      </c>
      <c r="AX555" s="14" t="s">
        <v>77</v>
      </c>
      <c r="AY555" s="255" t="s">
        <v>136</v>
      </c>
    </row>
    <row r="556" s="14" customFormat="1">
      <c r="A556" s="14"/>
      <c r="B556" s="245"/>
      <c r="C556" s="246"/>
      <c r="D556" s="230" t="s">
        <v>146</v>
      </c>
      <c r="E556" s="247" t="s">
        <v>1</v>
      </c>
      <c r="F556" s="248" t="s">
        <v>594</v>
      </c>
      <c r="G556" s="246"/>
      <c r="H556" s="249">
        <v>379.39800000000002</v>
      </c>
      <c r="I556" s="250"/>
      <c r="J556" s="246"/>
      <c r="K556" s="246"/>
      <c r="L556" s="251"/>
      <c r="M556" s="252"/>
      <c r="N556" s="253"/>
      <c r="O556" s="253"/>
      <c r="P556" s="253"/>
      <c r="Q556" s="253"/>
      <c r="R556" s="253"/>
      <c r="S556" s="253"/>
      <c r="T556" s="25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5" t="s">
        <v>146</v>
      </c>
      <c r="AU556" s="255" t="s">
        <v>86</v>
      </c>
      <c r="AV556" s="14" t="s">
        <v>86</v>
      </c>
      <c r="AW556" s="14" t="s">
        <v>32</v>
      </c>
      <c r="AX556" s="14" t="s">
        <v>77</v>
      </c>
      <c r="AY556" s="255" t="s">
        <v>136</v>
      </c>
    </row>
    <row r="557" s="2" customFormat="1" ht="30" customHeight="1">
      <c r="A557" s="37"/>
      <c r="B557" s="38"/>
      <c r="C557" s="256" t="s">
        <v>595</v>
      </c>
      <c r="D557" s="256" t="s">
        <v>173</v>
      </c>
      <c r="E557" s="257" t="s">
        <v>596</v>
      </c>
      <c r="F557" s="258" t="s">
        <v>597</v>
      </c>
      <c r="G557" s="259" t="s">
        <v>182</v>
      </c>
      <c r="H557" s="260">
        <v>398.368</v>
      </c>
      <c r="I557" s="261"/>
      <c r="J557" s="262">
        <f>ROUND(I557*H557,2)</f>
        <v>0</v>
      </c>
      <c r="K557" s="258" t="s">
        <v>142</v>
      </c>
      <c r="L557" s="263"/>
      <c r="M557" s="264" t="s">
        <v>1</v>
      </c>
      <c r="N557" s="265" t="s">
        <v>42</v>
      </c>
      <c r="O557" s="90"/>
      <c r="P557" s="226">
        <f>O557*H557</f>
        <v>0</v>
      </c>
      <c r="Q557" s="226">
        <v>0.00010000000000000001</v>
      </c>
      <c r="R557" s="226">
        <f>Q557*H557</f>
        <v>0.039836799999999999</v>
      </c>
      <c r="S557" s="226">
        <v>0</v>
      </c>
      <c r="T557" s="227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28" t="s">
        <v>258</v>
      </c>
      <c r="AT557" s="228" t="s">
        <v>173</v>
      </c>
      <c r="AU557" s="228" t="s">
        <v>86</v>
      </c>
      <c r="AY557" s="16" t="s">
        <v>136</v>
      </c>
      <c r="BE557" s="229">
        <f>IF(N557="základní",J557,0)</f>
        <v>0</v>
      </c>
      <c r="BF557" s="229">
        <f>IF(N557="snížená",J557,0)</f>
        <v>0</v>
      </c>
      <c r="BG557" s="229">
        <f>IF(N557="zákl. přenesená",J557,0)</f>
        <v>0</v>
      </c>
      <c r="BH557" s="229">
        <f>IF(N557="sníž. přenesená",J557,0)</f>
        <v>0</v>
      </c>
      <c r="BI557" s="229">
        <f>IF(N557="nulová",J557,0)</f>
        <v>0</v>
      </c>
      <c r="BJ557" s="16" t="s">
        <v>82</v>
      </c>
      <c r="BK557" s="229">
        <f>ROUND(I557*H557,2)</f>
        <v>0</v>
      </c>
      <c r="BL557" s="16" t="s">
        <v>259</v>
      </c>
      <c r="BM557" s="228" t="s">
        <v>598</v>
      </c>
    </row>
    <row r="558" s="2" customFormat="1">
      <c r="A558" s="37"/>
      <c r="B558" s="38"/>
      <c r="C558" s="39"/>
      <c r="D558" s="230" t="s">
        <v>144</v>
      </c>
      <c r="E558" s="39"/>
      <c r="F558" s="231" t="s">
        <v>597</v>
      </c>
      <c r="G558" s="39"/>
      <c r="H558" s="39"/>
      <c r="I558" s="232"/>
      <c r="J558" s="39"/>
      <c r="K558" s="39"/>
      <c r="L558" s="43"/>
      <c r="M558" s="233"/>
      <c r="N558" s="234"/>
      <c r="O558" s="90"/>
      <c r="P558" s="90"/>
      <c r="Q558" s="90"/>
      <c r="R558" s="90"/>
      <c r="S558" s="90"/>
      <c r="T558" s="91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T558" s="16" t="s">
        <v>144</v>
      </c>
      <c r="AU558" s="16" t="s">
        <v>86</v>
      </c>
    </row>
    <row r="559" s="13" customFormat="1">
      <c r="A559" s="13"/>
      <c r="B559" s="235"/>
      <c r="C559" s="236"/>
      <c r="D559" s="230" t="s">
        <v>146</v>
      </c>
      <c r="E559" s="237" t="s">
        <v>1</v>
      </c>
      <c r="F559" s="238" t="s">
        <v>592</v>
      </c>
      <c r="G559" s="236"/>
      <c r="H559" s="237" t="s">
        <v>1</v>
      </c>
      <c r="I559" s="239"/>
      <c r="J559" s="236"/>
      <c r="K559" s="236"/>
      <c r="L559" s="240"/>
      <c r="M559" s="241"/>
      <c r="N559" s="242"/>
      <c r="O559" s="242"/>
      <c r="P559" s="242"/>
      <c r="Q559" s="242"/>
      <c r="R559" s="242"/>
      <c r="S559" s="242"/>
      <c r="T559" s="24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4" t="s">
        <v>146</v>
      </c>
      <c r="AU559" s="244" t="s">
        <v>86</v>
      </c>
      <c r="AV559" s="13" t="s">
        <v>82</v>
      </c>
      <c r="AW559" s="13" t="s">
        <v>32</v>
      </c>
      <c r="AX559" s="13" t="s">
        <v>77</v>
      </c>
      <c r="AY559" s="244" t="s">
        <v>136</v>
      </c>
    </row>
    <row r="560" s="14" customFormat="1">
      <c r="A560" s="14"/>
      <c r="B560" s="245"/>
      <c r="C560" s="246"/>
      <c r="D560" s="230" t="s">
        <v>146</v>
      </c>
      <c r="E560" s="247" t="s">
        <v>1</v>
      </c>
      <c r="F560" s="248" t="s">
        <v>594</v>
      </c>
      <c r="G560" s="246"/>
      <c r="H560" s="249">
        <v>379.39800000000002</v>
      </c>
      <c r="I560" s="250"/>
      <c r="J560" s="246"/>
      <c r="K560" s="246"/>
      <c r="L560" s="251"/>
      <c r="M560" s="252"/>
      <c r="N560" s="253"/>
      <c r="O560" s="253"/>
      <c r="P560" s="253"/>
      <c r="Q560" s="253"/>
      <c r="R560" s="253"/>
      <c r="S560" s="253"/>
      <c r="T560" s="25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5" t="s">
        <v>146</v>
      </c>
      <c r="AU560" s="255" t="s">
        <v>86</v>
      </c>
      <c r="AV560" s="14" t="s">
        <v>86</v>
      </c>
      <c r="AW560" s="14" t="s">
        <v>32</v>
      </c>
      <c r="AX560" s="14" t="s">
        <v>77</v>
      </c>
      <c r="AY560" s="255" t="s">
        <v>136</v>
      </c>
    </row>
    <row r="561" s="14" customFormat="1">
      <c r="A561" s="14"/>
      <c r="B561" s="245"/>
      <c r="C561" s="246"/>
      <c r="D561" s="230" t="s">
        <v>146</v>
      </c>
      <c r="E561" s="246"/>
      <c r="F561" s="248" t="s">
        <v>599</v>
      </c>
      <c r="G561" s="246"/>
      <c r="H561" s="249">
        <v>398.368</v>
      </c>
      <c r="I561" s="250"/>
      <c r="J561" s="246"/>
      <c r="K561" s="246"/>
      <c r="L561" s="251"/>
      <c r="M561" s="252"/>
      <c r="N561" s="253"/>
      <c r="O561" s="253"/>
      <c r="P561" s="253"/>
      <c r="Q561" s="253"/>
      <c r="R561" s="253"/>
      <c r="S561" s="253"/>
      <c r="T561" s="25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5" t="s">
        <v>146</v>
      </c>
      <c r="AU561" s="255" t="s">
        <v>86</v>
      </c>
      <c r="AV561" s="14" t="s">
        <v>86</v>
      </c>
      <c r="AW561" s="14" t="s">
        <v>4</v>
      </c>
      <c r="AX561" s="14" t="s">
        <v>82</v>
      </c>
      <c r="AY561" s="255" t="s">
        <v>136</v>
      </c>
    </row>
    <row r="562" s="2" customFormat="1" ht="22.2" customHeight="1">
      <c r="A562" s="37"/>
      <c r="B562" s="38"/>
      <c r="C562" s="256" t="s">
        <v>600</v>
      </c>
      <c r="D562" s="256" t="s">
        <v>173</v>
      </c>
      <c r="E562" s="257" t="s">
        <v>601</v>
      </c>
      <c r="F562" s="258" t="s">
        <v>602</v>
      </c>
      <c r="G562" s="259" t="s">
        <v>182</v>
      </c>
      <c r="H562" s="260">
        <v>398.368</v>
      </c>
      <c r="I562" s="261"/>
      <c r="J562" s="262">
        <f>ROUND(I562*H562,2)</f>
        <v>0</v>
      </c>
      <c r="K562" s="258" t="s">
        <v>142</v>
      </c>
      <c r="L562" s="263"/>
      <c r="M562" s="264" t="s">
        <v>1</v>
      </c>
      <c r="N562" s="265" t="s">
        <v>42</v>
      </c>
      <c r="O562" s="90"/>
      <c r="P562" s="226">
        <f>O562*H562</f>
        <v>0</v>
      </c>
      <c r="Q562" s="226">
        <v>0.00013999999999999999</v>
      </c>
      <c r="R562" s="226">
        <f>Q562*H562</f>
        <v>0.055771519999999991</v>
      </c>
      <c r="S562" s="226">
        <v>0</v>
      </c>
      <c r="T562" s="227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228" t="s">
        <v>258</v>
      </c>
      <c r="AT562" s="228" t="s">
        <v>173</v>
      </c>
      <c r="AU562" s="228" t="s">
        <v>86</v>
      </c>
      <c r="AY562" s="16" t="s">
        <v>136</v>
      </c>
      <c r="BE562" s="229">
        <f>IF(N562="základní",J562,0)</f>
        <v>0</v>
      </c>
      <c r="BF562" s="229">
        <f>IF(N562="snížená",J562,0)</f>
        <v>0</v>
      </c>
      <c r="BG562" s="229">
        <f>IF(N562="zákl. přenesená",J562,0)</f>
        <v>0</v>
      </c>
      <c r="BH562" s="229">
        <f>IF(N562="sníž. přenesená",J562,0)</f>
        <v>0</v>
      </c>
      <c r="BI562" s="229">
        <f>IF(N562="nulová",J562,0)</f>
        <v>0</v>
      </c>
      <c r="BJ562" s="16" t="s">
        <v>82</v>
      </c>
      <c r="BK562" s="229">
        <f>ROUND(I562*H562,2)</f>
        <v>0</v>
      </c>
      <c r="BL562" s="16" t="s">
        <v>259</v>
      </c>
      <c r="BM562" s="228" t="s">
        <v>603</v>
      </c>
    </row>
    <row r="563" s="2" customFormat="1">
      <c r="A563" s="37"/>
      <c r="B563" s="38"/>
      <c r="C563" s="39"/>
      <c r="D563" s="230" t="s">
        <v>144</v>
      </c>
      <c r="E563" s="39"/>
      <c r="F563" s="231" t="s">
        <v>602</v>
      </c>
      <c r="G563" s="39"/>
      <c r="H563" s="39"/>
      <c r="I563" s="232"/>
      <c r="J563" s="39"/>
      <c r="K563" s="39"/>
      <c r="L563" s="43"/>
      <c r="M563" s="233"/>
      <c r="N563" s="234"/>
      <c r="O563" s="90"/>
      <c r="P563" s="90"/>
      <c r="Q563" s="90"/>
      <c r="R563" s="90"/>
      <c r="S563" s="90"/>
      <c r="T563" s="91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T563" s="16" t="s">
        <v>144</v>
      </c>
      <c r="AU563" s="16" t="s">
        <v>86</v>
      </c>
    </row>
    <row r="564" s="14" customFormat="1">
      <c r="A564" s="14"/>
      <c r="B564" s="245"/>
      <c r="C564" s="246"/>
      <c r="D564" s="230" t="s">
        <v>146</v>
      </c>
      <c r="E564" s="246"/>
      <c r="F564" s="248" t="s">
        <v>599</v>
      </c>
      <c r="G564" s="246"/>
      <c r="H564" s="249">
        <v>398.368</v>
      </c>
      <c r="I564" s="250"/>
      <c r="J564" s="246"/>
      <c r="K564" s="246"/>
      <c r="L564" s="251"/>
      <c r="M564" s="252"/>
      <c r="N564" s="253"/>
      <c r="O564" s="253"/>
      <c r="P564" s="253"/>
      <c r="Q564" s="253"/>
      <c r="R564" s="253"/>
      <c r="S564" s="253"/>
      <c r="T564" s="25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5" t="s">
        <v>146</v>
      </c>
      <c r="AU564" s="255" t="s">
        <v>86</v>
      </c>
      <c r="AV564" s="14" t="s">
        <v>86</v>
      </c>
      <c r="AW564" s="14" t="s">
        <v>4</v>
      </c>
      <c r="AX564" s="14" t="s">
        <v>82</v>
      </c>
      <c r="AY564" s="255" t="s">
        <v>136</v>
      </c>
    </row>
    <row r="565" s="2" customFormat="1" ht="19.8" customHeight="1">
      <c r="A565" s="37"/>
      <c r="B565" s="38"/>
      <c r="C565" s="256" t="s">
        <v>604</v>
      </c>
      <c r="D565" s="256" t="s">
        <v>173</v>
      </c>
      <c r="E565" s="257" t="s">
        <v>605</v>
      </c>
      <c r="F565" s="258" t="s">
        <v>606</v>
      </c>
      <c r="G565" s="259" t="s">
        <v>365</v>
      </c>
      <c r="H565" s="260">
        <v>758.79600000000005</v>
      </c>
      <c r="I565" s="261"/>
      <c r="J565" s="262">
        <f>ROUND(I565*H565,2)</f>
        <v>0</v>
      </c>
      <c r="K565" s="258" t="s">
        <v>142</v>
      </c>
      <c r="L565" s="263"/>
      <c r="M565" s="264" t="s">
        <v>1</v>
      </c>
      <c r="N565" s="265" t="s">
        <v>42</v>
      </c>
      <c r="O565" s="90"/>
      <c r="P565" s="226">
        <f>O565*H565</f>
        <v>0</v>
      </c>
      <c r="Q565" s="226">
        <v>1.0000000000000001E-05</v>
      </c>
      <c r="R565" s="226">
        <f>Q565*H565</f>
        <v>0.0075879600000000012</v>
      </c>
      <c r="S565" s="226">
        <v>0</v>
      </c>
      <c r="T565" s="227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28" t="s">
        <v>258</v>
      </c>
      <c r="AT565" s="228" t="s">
        <v>173</v>
      </c>
      <c r="AU565" s="228" t="s">
        <v>86</v>
      </c>
      <c r="AY565" s="16" t="s">
        <v>136</v>
      </c>
      <c r="BE565" s="229">
        <f>IF(N565="základní",J565,0)</f>
        <v>0</v>
      </c>
      <c r="BF565" s="229">
        <f>IF(N565="snížená",J565,0)</f>
        <v>0</v>
      </c>
      <c r="BG565" s="229">
        <f>IF(N565="zákl. přenesená",J565,0)</f>
        <v>0</v>
      </c>
      <c r="BH565" s="229">
        <f>IF(N565="sníž. přenesená",J565,0)</f>
        <v>0</v>
      </c>
      <c r="BI565" s="229">
        <f>IF(N565="nulová",J565,0)</f>
        <v>0</v>
      </c>
      <c r="BJ565" s="16" t="s">
        <v>82</v>
      </c>
      <c r="BK565" s="229">
        <f>ROUND(I565*H565,2)</f>
        <v>0</v>
      </c>
      <c r="BL565" s="16" t="s">
        <v>259</v>
      </c>
      <c r="BM565" s="228" t="s">
        <v>607</v>
      </c>
    </row>
    <row r="566" s="2" customFormat="1">
      <c r="A566" s="37"/>
      <c r="B566" s="38"/>
      <c r="C566" s="39"/>
      <c r="D566" s="230" t="s">
        <v>144</v>
      </c>
      <c r="E566" s="39"/>
      <c r="F566" s="231" t="s">
        <v>606</v>
      </c>
      <c r="G566" s="39"/>
      <c r="H566" s="39"/>
      <c r="I566" s="232"/>
      <c r="J566" s="39"/>
      <c r="K566" s="39"/>
      <c r="L566" s="43"/>
      <c r="M566" s="233"/>
      <c r="N566" s="234"/>
      <c r="O566" s="90"/>
      <c r="P566" s="90"/>
      <c r="Q566" s="90"/>
      <c r="R566" s="90"/>
      <c r="S566" s="90"/>
      <c r="T566" s="91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16" t="s">
        <v>144</v>
      </c>
      <c r="AU566" s="16" t="s">
        <v>86</v>
      </c>
    </row>
    <row r="567" s="14" customFormat="1">
      <c r="A567" s="14"/>
      <c r="B567" s="245"/>
      <c r="C567" s="246"/>
      <c r="D567" s="230" t="s">
        <v>146</v>
      </c>
      <c r="E567" s="246"/>
      <c r="F567" s="248" t="s">
        <v>608</v>
      </c>
      <c r="G567" s="246"/>
      <c r="H567" s="249">
        <v>758.79600000000005</v>
      </c>
      <c r="I567" s="250"/>
      <c r="J567" s="246"/>
      <c r="K567" s="246"/>
      <c r="L567" s="251"/>
      <c r="M567" s="252"/>
      <c r="N567" s="253"/>
      <c r="O567" s="253"/>
      <c r="P567" s="253"/>
      <c r="Q567" s="253"/>
      <c r="R567" s="253"/>
      <c r="S567" s="253"/>
      <c r="T567" s="25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5" t="s">
        <v>146</v>
      </c>
      <c r="AU567" s="255" t="s">
        <v>86</v>
      </c>
      <c r="AV567" s="14" t="s">
        <v>86</v>
      </c>
      <c r="AW567" s="14" t="s">
        <v>4</v>
      </c>
      <c r="AX567" s="14" t="s">
        <v>82</v>
      </c>
      <c r="AY567" s="255" t="s">
        <v>136</v>
      </c>
    </row>
    <row r="568" s="2" customFormat="1" ht="30" customHeight="1">
      <c r="A568" s="37"/>
      <c r="B568" s="38"/>
      <c r="C568" s="217" t="s">
        <v>609</v>
      </c>
      <c r="D568" s="217" t="s">
        <v>138</v>
      </c>
      <c r="E568" s="218" t="s">
        <v>610</v>
      </c>
      <c r="F568" s="219" t="s">
        <v>611</v>
      </c>
      <c r="G568" s="220" t="s">
        <v>159</v>
      </c>
      <c r="H568" s="221">
        <v>10.795999999999999</v>
      </c>
      <c r="I568" s="222"/>
      <c r="J568" s="223">
        <f>ROUND(I568*H568,2)</f>
        <v>0</v>
      </c>
      <c r="K568" s="219" t="s">
        <v>142</v>
      </c>
      <c r="L568" s="43"/>
      <c r="M568" s="224" t="s">
        <v>1</v>
      </c>
      <c r="N568" s="225" t="s">
        <v>42</v>
      </c>
      <c r="O568" s="90"/>
      <c r="P568" s="226">
        <f>O568*H568</f>
        <v>0</v>
      </c>
      <c r="Q568" s="226">
        <v>0</v>
      </c>
      <c r="R568" s="226">
        <f>Q568*H568</f>
        <v>0</v>
      </c>
      <c r="S568" s="226">
        <v>0</v>
      </c>
      <c r="T568" s="227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228" t="s">
        <v>259</v>
      </c>
      <c r="AT568" s="228" t="s">
        <v>138</v>
      </c>
      <c r="AU568" s="228" t="s">
        <v>86</v>
      </c>
      <c r="AY568" s="16" t="s">
        <v>136</v>
      </c>
      <c r="BE568" s="229">
        <f>IF(N568="základní",J568,0)</f>
        <v>0</v>
      </c>
      <c r="BF568" s="229">
        <f>IF(N568="snížená",J568,0)</f>
        <v>0</v>
      </c>
      <c r="BG568" s="229">
        <f>IF(N568="zákl. přenesená",J568,0)</f>
        <v>0</v>
      </c>
      <c r="BH568" s="229">
        <f>IF(N568="sníž. přenesená",J568,0)</f>
        <v>0</v>
      </c>
      <c r="BI568" s="229">
        <f>IF(N568="nulová",J568,0)</f>
        <v>0</v>
      </c>
      <c r="BJ568" s="16" t="s">
        <v>82</v>
      </c>
      <c r="BK568" s="229">
        <f>ROUND(I568*H568,2)</f>
        <v>0</v>
      </c>
      <c r="BL568" s="16" t="s">
        <v>259</v>
      </c>
      <c r="BM568" s="228" t="s">
        <v>612</v>
      </c>
    </row>
    <row r="569" s="2" customFormat="1">
      <c r="A569" s="37"/>
      <c r="B569" s="38"/>
      <c r="C569" s="39"/>
      <c r="D569" s="230" t="s">
        <v>144</v>
      </c>
      <c r="E569" s="39"/>
      <c r="F569" s="231" t="s">
        <v>613</v>
      </c>
      <c r="G569" s="39"/>
      <c r="H569" s="39"/>
      <c r="I569" s="232"/>
      <c r="J569" s="39"/>
      <c r="K569" s="39"/>
      <c r="L569" s="43"/>
      <c r="M569" s="233"/>
      <c r="N569" s="234"/>
      <c r="O569" s="90"/>
      <c r="P569" s="90"/>
      <c r="Q569" s="90"/>
      <c r="R569" s="90"/>
      <c r="S569" s="90"/>
      <c r="T569" s="91"/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T569" s="16" t="s">
        <v>144</v>
      </c>
      <c r="AU569" s="16" t="s">
        <v>86</v>
      </c>
    </row>
    <row r="570" s="12" customFormat="1" ht="22.8" customHeight="1">
      <c r="A570" s="12"/>
      <c r="B570" s="201"/>
      <c r="C570" s="202"/>
      <c r="D570" s="203" t="s">
        <v>76</v>
      </c>
      <c r="E570" s="215" t="s">
        <v>614</v>
      </c>
      <c r="F570" s="215" t="s">
        <v>615</v>
      </c>
      <c r="G570" s="202"/>
      <c r="H570" s="202"/>
      <c r="I570" s="205"/>
      <c r="J570" s="216">
        <f>BK570</f>
        <v>0</v>
      </c>
      <c r="K570" s="202"/>
      <c r="L570" s="207"/>
      <c r="M570" s="208"/>
      <c r="N570" s="209"/>
      <c r="O570" s="209"/>
      <c r="P570" s="210">
        <f>SUM(P571:P587)</f>
        <v>0</v>
      </c>
      <c r="Q570" s="209"/>
      <c r="R570" s="210">
        <f>SUM(R571:R587)</f>
        <v>0.021912000000000004</v>
      </c>
      <c r="S570" s="209"/>
      <c r="T570" s="211">
        <f>SUM(T571:T587)</f>
        <v>0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212" t="s">
        <v>86</v>
      </c>
      <c r="AT570" s="213" t="s">
        <v>76</v>
      </c>
      <c r="AU570" s="213" t="s">
        <v>82</v>
      </c>
      <c r="AY570" s="212" t="s">
        <v>136</v>
      </c>
      <c r="BK570" s="214">
        <f>SUM(BK571:BK587)</f>
        <v>0</v>
      </c>
    </row>
    <row r="571" s="2" customFormat="1" ht="30" customHeight="1">
      <c r="A571" s="37"/>
      <c r="B571" s="38"/>
      <c r="C571" s="217" t="s">
        <v>616</v>
      </c>
      <c r="D571" s="217" t="s">
        <v>138</v>
      </c>
      <c r="E571" s="218" t="s">
        <v>617</v>
      </c>
      <c r="F571" s="219" t="s">
        <v>618</v>
      </c>
      <c r="G571" s="220" t="s">
        <v>182</v>
      </c>
      <c r="H571" s="221">
        <v>91.299999999999997</v>
      </c>
      <c r="I571" s="222"/>
      <c r="J571" s="223">
        <f>ROUND(I571*H571,2)</f>
        <v>0</v>
      </c>
      <c r="K571" s="219" t="s">
        <v>142</v>
      </c>
      <c r="L571" s="43"/>
      <c r="M571" s="224" t="s">
        <v>1</v>
      </c>
      <c r="N571" s="225" t="s">
        <v>42</v>
      </c>
      <c r="O571" s="90"/>
      <c r="P571" s="226">
        <f>O571*H571</f>
        <v>0</v>
      </c>
      <c r="Q571" s="226">
        <v>1.0000000000000001E-05</v>
      </c>
      <c r="R571" s="226">
        <f>Q571*H571</f>
        <v>0.00091300000000000007</v>
      </c>
      <c r="S571" s="226">
        <v>0</v>
      </c>
      <c r="T571" s="227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28" t="s">
        <v>259</v>
      </c>
      <c r="AT571" s="228" t="s">
        <v>138</v>
      </c>
      <c r="AU571" s="228" t="s">
        <v>86</v>
      </c>
      <c r="AY571" s="16" t="s">
        <v>136</v>
      </c>
      <c r="BE571" s="229">
        <f>IF(N571="základní",J571,0)</f>
        <v>0</v>
      </c>
      <c r="BF571" s="229">
        <f>IF(N571="snížená",J571,0)</f>
        <v>0</v>
      </c>
      <c r="BG571" s="229">
        <f>IF(N571="zákl. přenesená",J571,0)</f>
        <v>0</v>
      </c>
      <c r="BH571" s="229">
        <f>IF(N571="sníž. přenesená",J571,0)</f>
        <v>0</v>
      </c>
      <c r="BI571" s="229">
        <f>IF(N571="nulová",J571,0)</f>
        <v>0</v>
      </c>
      <c r="BJ571" s="16" t="s">
        <v>82</v>
      </c>
      <c r="BK571" s="229">
        <f>ROUND(I571*H571,2)</f>
        <v>0</v>
      </c>
      <c r="BL571" s="16" t="s">
        <v>259</v>
      </c>
      <c r="BM571" s="228" t="s">
        <v>619</v>
      </c>
    </row>
    <row r="572" s="2" customFormat="1">
      <c r="A572" s="37"/>
      <c r="B572" s="38"/>
      <c r="C572" s="39"/>
      <c r="D572" s="230" t="s">
        <v>144</v>
      </c>
      <c r="E572" s="39"/>
      <c r="F572" s="231" t="s">
        <v>620</v>
      </c>
      <c r="G572" s="39"/>
      <c r="H572" s="39"/>
      <c r="I572" s="232"/>
      <c r="J572" s="39"/>
      <c r="K572" s="39"/>
      <c r="L572" s="43"/>
      <c r="M572" s="233"/>
      <c r="N572" s="234"/>
      <c r="O572" s="90"/>
      <c r="P572" s="90"/>
      <c r="Q572" s="90"/>
      <c r="R572" s="90"/>
      <c r="S572" s="90"/>
      <c r="T572" s="91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T572" s="16" t="s">
        <v>144</v>
      </c>
      <c r="AU572" s="16" t="s">
        <v>86</v>
      </c>
    </row>
    <row r="573" s="13" customFormat="1">
      <c r="A573" s="13"/>
      <c r="B573" s="235"/>
      <c r="C573" s="236"/>
      <c r="D573" s="230" t="s">
        <v>146</v>
      </c>
      <c r="E573" s="237" t="s">
        <v>1</v>
      </c>
      <c r="F573" s="238" t="s">
        <v>621</v>
      </c>
      <c r="G573" s="236"/>
      <c r="H573" s="237" t="s">
        <v>1</v>
      </c>
      <c r="I573" s="239"/>
      <c r="J573" s="236"/>
      <c r="K573" s="236"/>
      <c r="L573" s="240"/>
      <c r="M573" s="241"/>
      <c r="N573" s="242"/>
      <c r="O573" s="242"/>
      <c r="P573" s="242"/>
      <c r="Q573" s="242"/>
      <c r="R573" s="242"/>
      <c r="S573" s="242"/>
      <c r="T573" s="24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4" t="s">
        <v>146</v>
      </c>
      <c r="AU573" s="244" t="s">
        <v>86</v>
      </c>
      <c r="AV573" s="13" t="s">
        <v>82</v>
      </c>
      <c r="AW573" s="13" t="s">
        <v>32</v>
      </c>
      <c r="AX573" s="13" t="s">
        <v>77</v>
      </c>
      <c r="AY573" s="244" t="s">
        <v>136</v>
      </c>
    </row>
    <row r="574" s="14" customFormat="1">
      <c r="A574" s="14"/>
      <c r="B574" s="245"/>
      <c r="C574" s="246"/>
      <c r="D574" s="230" t="s">
        <v>146</v>
      </c>
      <c r="E574" s="247" t="s">
        <v>1</v>
      </c>
      <c r="F574" s="248" t="s">
        <v>285</v>
      </c>
      <c r="G574" s="246"/>
      <c r="H574" s="249">
        <v>12.1</v>
      </c>
      <c r="I574" s="250"/>
      <c r="J574" s="246"/>
      <c r="K574" s="246"/>
      <c r="L574" s="251"/>
      <c r="M574" s="252"/>
      <c r="N574" s="253"/>
      <c r="O574" s="253"/>
      <c r="P574" s="253"/>
      <c r="Q574" s="253"/>
      <c r="R574" s="253"/>
      <c r="S574" s="253"/>
      <c r="T574" s="25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5" t="s">
        <v>146</v>
      </c>
      <c r="AU574" s="255" t="s">
        <v>86</v>
      </c>
      <c r="AV574" s="14" t="s">
        <v>86</v>
      </c>
      <c r="AW574" s="14" t="s">
        <v>32</v>
      </c>
      <c r="AX574" s="14" t="s">
        <v>77</v>
      </c>
      <c r="AY574" s="255" t="s">
        <v>136</v>
      </c>
    </row>
    <row r="575" s="14" customFormat="1">
      <c r="A575" s="14"/>
      <c r="B575" s="245"/>
      <c r="C575" s="246"/>
      <c r="D575" s="230" t="s">
        <v>146</v>
      </c>
      <c r="E575" s="247" t="s">
        <v>1</v>
      </c>
      <c r="F575" s="248" t="s">
        <v>286</v>
      </c>
      <c r="G575" s="246"/>
      <c r="H575" s="249">
        <v>33.549999999999997</v>
      </c>
      <c r="I575" s="250"/>
      <c r="J575" s="246"/>
      <c r="K575" s="246"/>
      <c r="L575" s="251"/>
      <c r="M575" s="252"/>
      <c r="N575" s="253"/>
      <c r="O575" s="253"/>
      <c r="P575" s="253"/>
      <c r="Q575" s="253"/>
      <c r="R575" s="253"/>
      <c r="S575" s="253"/>
      <c r="T575" s="25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5" t="s">
        <v>146</v>
      </c>
      <c r="AU575" s="255" t="s">
        <v>86</v>
      </c>
      <c r="AV575" s="14" t="s">
        <v>86</v>
      </c>
      <c r="AW575" s="14" t="s">
        <v>32</v>
      </c>
      <c r="AX575" s="14" t="s">
        <v>77</v>
      </c>
      <c r="AY575" s="255" t="s">
        <v>136</v>
      </c>
    </row>
    <row r="576" s="14" customFormat="1">
      <c r="A576" s="14"/>
      <c r="B576" s="245"/>
      <c r="C576" s="246"/>
      <c r="D576" s="230" t="s">
        <v>146</v>
      </c>
      <c r="E576" s="247" t="s">
        <v>1</v>
      </c>
      <c r="F576" s="248" t="s">
        <v>287</v>
      </c>
      <c r="G576" s="246"/>
      <c r="H576" s="249">
        <v>33.549999999999997</v>
      </c>
      <c r="I576" s="250"/>
      <c r="J576" s="246"/>
      <c r="K576" s="246"/>
      <c r="L576" s="251"/>
      <c r="M576" s="252"/>
      <c r="N576" s="253"/>
      <c r="O576" s="253"/>
      <c r="P576" s="253"/>
      <c r="Q576" s="253"/>
      <c r="R576" s="253"/>
      <c r="S576" s="253"/>
      <c r="T576" s="25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5" t="s">
        <v>146</v>
      </c>
      <c r="AU576" s="255" t="s">
        <v>86</v>
      </c>
      <c r="AV576" s="14" t="s">
        <v>86</v>
      </c>
      <c r="AW576" s="14" t="s">
        <v>32</v>
      </c>
      <c r="AX576" s="14" t="s">
        <v>77</v>
      </c>
      <c r="AY576" s="255" t="s">
        <v>136</v>
      </c>
    </row>
    <row r="577" s="14" customFormat="1">
      <c r="A577" s="14"/>
      <c r="B577" s="245"/>
      <c r="C577" s="246"/>
      <c r="D577" s="230" t="s">
        <v>146</v>
      </c>
      <c r="E577" s="247" t="s">
        <v>1</v>
      </c>
      <c r="F577" s="248" t="s">
        <v>288</v>
      </c>
      <c r="G577" s="246"/>
      <c r="H577" s="249">
        <v>12.1</v>
      </c>
      <c r="I577" s="250"/>
      <c r="J577" s="246"/>
      <c r="K577" s="246"/>
      <c r="L577" s="251"/>
      <c r="M577" s="252"/>
      <c r="N577" s="253"/>
      <c r="O577" s="253"/>
      <c r="P577" s="253"/>
      <c r="Q577" s="253"/>
      <c r="R577" s="253"/>
      <c r="S577" s="253"/>
      <c r="T577" s="25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5" t="s">
        <v>146</v>
      </c>
      <c r="AU577" s="255" t="s">
        <v>86</v>
      </c>
      <c r="AV577" s="14" t="s">
        <v>86</v>
      </c>
      <c r="AW577" s="14" t="s">
        <v>32</v>
      </c>
      <c r="AX577" s="14" t="s">
        <v>77</v>
      </c>
      <c r="AY577" s="255" t="s">
        <v>136</v>
      </c>
    </row>
    <row r="578" s="2" customFormat="1" ht="30" customHeight="1">
      <c r="A578" s="37"/>
      <c r="B578" s="38"/>
      <c r="C578" s="256" t="s">
        <v>622</v>
      </c>
      <c r="D578" s="256" t="s">
        <v>173</v>
      </c>
      <c r="E578" s="257" t="s">
        <v>596</v>
      </c>
      <c r="F578" s="258" t="s">
        <v>597</v>
      </c>
      <c r="G578" s="259" t="s">
        <v>182</v>
      </c>
      <c r="H578" s="260">
        <v>200.86000000000001</v>
      </c>
      <c r="I578" s="261"/>
      <c r="J578" s="262">
        <f>ROUND(I578*H578,2)</f>
        <v>0</v>
      </c>
      <c r="K578" s="258" t="s">
        <v>142</v>
      </c>
      <c r="L578" s="263"/>
      <c r="M578" s="264" t="s">
        <v>1</v>
      </c>
      <c r="N578" s="265" t="s">
        <v>42</v>
      </c>
      <c r="O578" s="90"/>
      <c r="P578" s="226">
        <f>O578*H578</f>
        <v>0</v>
      </c>
      <c r="Q578" s="226">
        <v>0.00010000000000000001</v>
      </c>
      <c r="R578" s="226">
        <f>Q578*H578</f>
        <v>0.020086000000000003</v>
      </c>
      <c r="S578" s="226">
        <v>0</v>
      </c>
      <c r="T578" s="227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228" t="s">
        <v>258</v>
      </c>
      <c r="AT578" s="228" t="s">
        <v>173</v>
      </c>
      <c r="AU578" s="228" t="s">
        <v>86</v>
      </c>
      <c r="AY578" s="16" t="s">
        <v>136</v>
      </c>
      <c r="BE578" s="229">
        <f>IF(N578="základní",J578,0)</f>
        <v>0</v>
      </c>
      <c r="BF578" s="229">
        <f>IF(N578="snížená",J578,0)</f>
        <v>0</v>
      </c>
      <c r="BG578" s="229">
        <f>IF(N578="zákl. přenesená",J578,0)</f>
        <v>0</v>
      </c>
      <c r="BH578" s="229">
        <f>IF(N578="sníž. přenesená",J578,0)</f>
        <v>0</v>
      </c>
      <c r="BI578" s="229">
        <f>IF(N578="nulová",J578,0)</f>
        <v>0</v>
      </c>
      <c r="BJ578" s="16" t="s">
        <v>82</v>
      </c>
      <c r="BK578" s="229">
        <f>ROUND(I578*H578,2)</f>
        <v>0</v>
      </c>
      <c r="BL578" s="16" t="s">
        <v>259</v>
      </c>
      <c r="BM578" s="228" t="s">
        <v>623</v>
      </c>
    </row>
    <row r="579" s="2" customFormat="1">
      <c r="A579" s="37"/>
      <c r="B579" s="38"/>
      <c r="C579" s="39"/>
      <c r="D579" s="230" t="s">
        <v>144</v>
      </c>
      <c r="E579" s="39"/>
      <c r="F579" s="231" t="s">
        <v>597</v>
      </c>
      <c r="G579" s="39"/>
      <c r="H579" s="39"/>
      <c r="I579" s="232"/>
      <c r="J579" s="39"/>
      <c r="K579" s="39"/>
      <c r="L579" s="43"/>
      <c r="M579" s="233"/>
      <c r="N579" s="234"/>
      <c r="O579" s="90"/>
      <c r="P579" s="90"/>
      <c r="Q579" s="90"/>
      <c r="R579" s="90"/>
      <c r="S579" s="90"/>
      <c r="T579" s="91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T579" s="16" t="s">
        <v>144</v>
      </c>
      <c r="AU579" s="16" t="s">
        <v>86</v>
      </c>
    </row>
    <row r="580" s="14" customFormat="1">
      <c r="A580" s="14"/>
      <c r="B580" s="245"/>
      <c r="C580" s="246"/>
      <c r="D580" s="230" t="s">
        <v>146</v>
      </c>
      <c r="E580" s="247" t="s">
        <v>1</v>
      </c>
      <c r="F580" s="248" t="s">
        <v>624</v>
      </c>
      <c r="G580" s="246"/>
      <c r="H580" s="249">
        <v>91.299999999999997</v>
      </c>
      <c r="I580" s="250"/>
      <c r="J580" s="246"/>
      <c r="K580" s="246"/>
      <c r="L580" s="251"/>
      <c r="M580" s="252"/>
      <c r="N580" s="253"/>
      <c r="O580" s="253"/>
      <c r="P580" s="253"/>
      <c r="Q580" s="253"/>
      <c r="R580" s="253"/>
      <c r="S580" s="253"/>
      <c r="T580" s="25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5" t="s">
        <v>146</v>
      </c>
      <c r="AU580" s="255" t="s">
        <v>86</v>
      </c>
      <c r="AV580" s="14" t="s">
        <v>86</v>
      </c>
      <c r="AW580" s="14" t="s">
        <v>32</v>
      </c>
      <c r="AX580" s="14" t="s">
        <v>77</v>
      </c>
      <c r="AY580" s="255" t="s">
        <v>136</v>
      </c>
    </row>
    <row r="581" s="14" customFormat="1">
      <c r="A581" s="14"/>
      <c r="B581" s="245"/>
      <c r="C581" s="246"/>
      <c r="D581" s="230" t="s">
        <v>146</v>
      </c>
      <c r="E581" s="247" t="s">
        <v>1</v>
      </c>
      <c r="F581" s="248" t="s">
        <v>625</v>
      </c>
      <c r="G581" s="246"/>
      <c r="H581" s="249">
        <v>91.299999999999997</v>
      </c>
      <c r="I581" s="250"/>
      <c r="J581" s="246"/>
      <c r="K581" s="246"/>
      <c r="L581" s="251"/>
      <c r="M581" s="252"/>
      <c r="N581" s="253"/>
      <c r="O581" s="253"/>
      <c r="P581" s="253"/>
      <c r="Q581" s="253"/>
      <c r="R581" s="253"/>
      <c r="S581" s="253"/>
      <c r="T581" s="25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5" t="s">
        <v>146</v>
      </c>
      <c r="AU581" s="255" t="s">
        <v>86</v>
      </c>
      <c r="AV581" s="14" t="s">
        <v>86</v>
      </c>
      <c r="AW581" s="14" t="s">
        <v>32</v>
      </c>
      <c r="AX581" s="14" t="s">
        <v>77</v>
      </c>
      <c r="AY581" s="255" t="s">
        <v>136</v>
      </c>
    </row>
    <row r="582" s="14" customFormat="1">
      <c r="A582" s="14"/>
      <c r="B582" s="245"/>
      <c r="C582" s="246"/>
      <c r="D582" s="230" t="s">
        <v>146</v>
      </c>
      <c r="E582" s="246"/>
      <c r="F582" s="248" t="s">
        <v>626</v>
      </c>
      <c r="G582" s="246"/>
      <c r="H582" s="249">
        <v>200.86000000000001</v>
      </c>
      <c r="I582" s="250"/>
      <c r="J582" s="246"/>
      <c r="K582" s="246"/>
      <c r="L582" s="251"/>
      <c r="M582" s="252"/>
      <c r="N582" s="253"/>
      <c r="O582" s="253"/>
      <c r="P582" s="253"/>
      <c r="Q582" s="253"/>
      <c r="R582" s="253"/>
      <c r="S582" s="253"/>
      <c r="T582" s="25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5" t="s">
        <v>146</v>
      </c>
      <c r="AU582" s="255" t="s">
        <v>86</v>
      </c>
      <c r="AV582" s="14" t="s">
        <v>86</v>
      </c>
      <c r="AW582" s="14" t="s">
        <v>4</v>
      </c>
      <c r="AX582" s="14" t="s">
        <v>82</v>
      </c>
      <c r="AY582" s="255" t="s">
        <v>136</v>
      </c>
    </row>
    <row r="583" s="2" customFormat="1" ht="19.8" customHeight="1">
      <c r="A583" s="37"/>
      <c r="B583" s="38"/>
      <c r="C583" s="256" t="s">
        <v>627</v>
      </c>
      <c r="D583" s="256" t="s">
        <v>173</v>
      </c>
      <c r="E583" s="257" t="s">
        <v>605</v>
      </c>
      <c r="F583" s="258" t="s">
        <v>606</v>
      </c>
      <c r="G583" s="259" t="s">
        <v>365</v>
      </c>
      <c r="H583" s="260">
        <v>91.299999999999997</v>
      </c>
      <c r="I583" s="261"/>
      <c r="J583" s="262">
        <f>ROUND(I583*H583,2)</f>
        <v>0</v>
      </c>
      <c r="K583" s="258" t="s">
        <v>142</v>
      </c>
      <c r="L583" s="263"/>
      <c r="M583" s="264" t="s">
        <v>1</v>
      </c>
      <c r="N583" s="265" t="s">
        <v>42</v>
      </c>
      <c r="O583" s="90"/>
      <c r="P583" s="226">
        <f>O583*H583</f>
        <v>0</v>
      </c>
      <c r="Q583" s="226">
        <v>1.0000000000000001E-05</v>
      </c>
      <c r="R583" s="226">
        <f>Q583*H583</f>
        <v>0.00091300000000000007</v>
      </c>
      <c r="S583" s="226">
        <v>0</v>
      </c>
      <c r="T583" s="227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228" t="s">
        <v>258</v>
      </c>
      <c r="AT583" s="228" t="s">
        <v>173</v>
      </c>
      <c r="AU583" s="228" t="s">
        <v>86</v>
      </c>
      <c r="AY583" s="16" t="s">
        <v>136</v>
      </c>
      <c r="BE583" s="229">
        <f>IF(N583="základní",J583,0)</f>
        <v>0</v>
      </c>
      <c r="BF583" s="229">
        <f>IF(N583="snížená",J583,0)</f>
        <v>0</v>
      </c>
      <c r="BG583" s="229">
        <f>IF(N583="zákl. přenesená",J583,0)</f>
        <v>0</v>
      </c>
      <c r="BH583" s="229">
        <f>IF(N583="sníž. přenesená",J583,0)</f>
        <v>0</v>
      </c>
      <c r="BI583" s="229">
        <f>IF(N583="nulová",J583,0)</f>
        <v>0</v>
      </c>
      <c r="BJ583" s="16" t="s">
        <v>82</v>
      </c>
      <c r="BK583" s="229">
        <f>ROUND(I583*H583,2)</f>
        <v>0</v>
      </c>
      <c r="BL583" s="16" t="s">
        <v>259</v>
      </c>
      <c r="BM583" s="228" t="s">
        <v>628</v>
      </c>
    </row>
    <row r="584" s="2" customFormat="1">
      <c r="A584" s="37"/>
      <c r="B584" s="38"/>
      <c r="C584" s="39"/>
      <c r="D584" s="230" t="s">
        <v>144</v>
      </c>
      <c r="E584" s="39"/>
      <c r="F584" s="231" t="s">
        <v>606</v>
      </c>
      <c r="G584" s="39"/>
      <c r="H584" s="39"/>
      <c r="I584" s="232"/>
      <c r="J584" s="39"/>
      <c r="K584" s="39"/>
      <c r="L584" s="43"/>
      <c r="M584" s="233"/>
      <c r="N584" s="234"/>
      <c r="O584" s="90"/>
      <c r="P584" s="90"/>
      <c r="Q584" s="90"/>
      <c r="R584" s="90"/>
      <c r="S584" s="90"/>
      <c r="T584" s="91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T584" s="16" t="s">
        <v>144</v>
      </c>
      <c r="AU584" s="16" t="s">
        <v>86</v>
      </c>
    </row>
    <row r="585" s="14" customFormat="1">
      <c r="A585" s="14"/>
      <c r="B585" s="245"/>
      <c r="C585" s="246"/>
      <c r="D585" s="230" t="s">
        <v>146</v>
      </c>
      <c r="E585" s="246"/>
      <c r="F585" s="248" t="s">
        <v>629</v>
      </c>
      <c r="G585" s="246"/>
      <c r="H585" s="249">
        <v>91.299999999999997</v>
      </c>
      <c r="I585" s="250"/>
      <c r="J585" s="246"/>
      <c r="K585" s="246"/>
      <c r="L585" s="251"/>
      <c r="M585" s="252"/>
      <c r="N585" s="253"/>
      <c r="O585" s="253"/>
      <c r="P585" s="253"/>
      <c r="Q585" s="253"/>
      <c r="R585" s="253"/>
      <c r="S585" s="253"/>
      <c r="T585" s="25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5" t="s">
        <v>146</v>
      </c>
      <c r="AU585" s="255" t="s">
        <v>86</v>
      </c>
      <c r="AV585" s="14" t="s">
        <v>86</v>
      </c>
      <c r="AW585" s="14" t="s">
        <v>4</v>
      </c>
      <c r="AX585" s="14" t="s">
        <v>82</v>
      </c>
      <c r="AY585" s="255" t="s">
        <v>136</v>
      </c>
    </row>
    <row r="586" s="2" customFormat="1" ht="30" customHeight="1">
      <c r="A586" s="37"/>
      <c r="B586" s="38"/>
      <c r="C586" s="217" t="s">
        <v>630</v>
      </c>
      <c r="D586" s="217" t="s">
        <v>138</v>
      </c>
      <c r="E586" s="218" t="s">
        <v>631</v>
      </c>
      <c r="F586" s="219" t="s">
        <v>632</v>
      </c>
      <c r="G586" s="220" t="s">
        <v>159</v>
      </c>
      <c r="H586" s="221">
        <v>0.021999999999999999</v>
      </c>
      <c r="I586" s="222"/>
      <c r="J586" s="223">
        <f>ROUND(I586*H586,2)</f>
        <v>0</v>
      </c>
      <c r="K586" s="219" t="s">
        <v>142</v>
      </c>
      <c r="L586" s="43"/>
      <c r="M586" s="224" t="s">
        <v>1</v>
      </c>
      <c r="N586" s="225" t="s">
        <v>42</v>
      </c>
      <c r="O586" s="90"/>
      <c r="P586" s="226">
        <f>O586*H586</f>
        <v>0</v>
      </c>
      <c r="Q586" s="226">
        <v>0</v>
      </c>
      <c r="R586" s="226">
        <f>Q586*H586</f>
        <v>0</v>
      </c>
      <c r="S586" s="226">
        <v>0</v>
      </c>
      <c r="T586" s="227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228" t="s">
        <v>259</v>
      </c>
      <c r="AT586" s="228" t="s">
        <v>138</v>
      </c>
      <c r="AU586" s="228" t="s">
        <v>86</v>
      </c>
      <c r="AY586" s="16" t="s">
        <v>136</v>
      </c>
      <c r="BE586" s="229">
        <f>IF(N586="základní",J586,0)</f>
        <v>0</v>
      </c>
      <c r="BF586" s="229">
        <f>IF(N586="snížená",J586,0)</f>
        <v>0</v>
      </c>
      <c r="BG586" s="229">
        <f>IF(N586="zákl. přenesená",J586,0)</f>
        <v>0</v>
      </c>
      <c r="BH586" s="229">
        <f>IF(N586="sníž. přenesená",J586,0)</f>
        <v>0</v>
      </c>
      <c r="BI586" s="229">
        <f>IF(N586="nulová",J586,0)</f>
        <v>0</v>
      </c>
      <c r="BJ586" s="16" t="s">
        <v>82</v>
      </c>
      <c r="BK586" s="229">
        <f>ROUND(I586*H586,2)</f>
        <v>0</v>
      </c>
      <c r="BL586" s="16" t="s">
        <v>259</v>
      </c>
      <c r="BM586" s="228" t="s">
        <v>633</v>
      </c>
    </row>
    <row r="587" s="2" customFormat="1">
      <c r="A587" s="37"/>
      <c r="B587" s="38"/>
      <c r="C587" s="39"/>
      <c r="D587" s="230" t="s">
        <v>144</v>
      </c>
      <c r="E587" s="39"/>
      <c r="F587" s="231" t="s">
        <v>634</v>
      </c>
      <c r="G587" s="39"/>
      <c r="H587" s="39"/>
      <c r="I587" s="232"/>
      <c r="J587" s="39"/>
      <c r="K587" s="39"/>
      <c r="L587" s="43"/>
      <c r="M587" s="233"/>
      <c r="N587" s="234"/>
      <c r="O587" s="90"/>
      <c r="P587" s="90"/>
      <c r="Q587" s="90"/>
      <c r="R587" s="90"/>
      <c r="S587" s="90"/>
      <c r="T587" s="91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T587" s="16" t="s">
        <v>144</v>
      </c>
      <c r="AU587" s="16" t="s">
        <v>86</v>
      </c>
    </row>
    <row r="588" s="12" customFormat="1" ht="22.8" customHeight="1">
      <c r="A588" s="12"/>
      <c r="B588" s="201"/>
      <c r="C588" s="202"/>
      <c r="D588" s="203" t="s">
        <v>76</v>
      </c>
      <c r="E588" s="215" t="s">
        <v>635</v>
      </c>
      <c r="F588" s="215" t="s">
        <v>636</v>
      </c>
      <c r="G588" s="202"/>
      <c r="H588" s="202"/>
      <c r="I588" s="205"/>
      <c r="J588" s="216">
        <f>BK588</f>
        <v>0</v>
      </c>
      <c r="K588" s="202"/>
      <c r="L588" s="207"/>
      <c r="M588" s="208"/>
      <c r="N588" s="209"/>
      <c r="O588" s="209"/>
      <c r="P588" s="210">
        <f>SUM(P589:P893)</f>
        <v>0</v>
      </c>
      <c r="Q588" s="209"/>
      <c r="R588" s="210">
        <f>SUM(R589:R893)</f>
        <v>17.941639080000002</v>
      </c>
      <c r="S588" s="209"/>
      <c r="T588" s="211">
        <f>SUM(T589:T893)</f>
        <v>14.477136000000002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12" t="s">
        <v>86</v>
      </c>
      <c r="AT588" s="213" t="s">
        <v>76</v>
      </c>
      <c r="AU588" s="213" t="s">
        <v>82</v>
      </c>
      <c r="AY588" s="212" t="s">
        <v>136</v>
      </c>
      <c r="BK588" s="214">
        <f>SUM(BK589:BK893)</f>
        <v>0</v>
      </c>
    </row>
    <row r="589" s="2" customFormat="1" ht="22.2" customHeight="1">
      <c r="A589" s="37"/>
      <c r="B589" s="38"/>
      <c r="C589" s="217" t="s">
        <v>637</v>
      </c>
      <c r="D589" s="217" t="s">
        <v>138</v>
      </c>
      <c r="E589" s="218" t="s">
        <v>638</v>
      </c>
      <c r="F589" s="219" t="s">
        <v>639</v>
      </c>
      <c r="G589" s="220" t="s">
        <v>182</v>
      </c>
      <c r="H589" s="221">
        <v>194.81800000000001</v>
      </c>
      <c r="I589" s="222"/>
      <c r="J589" s="223">
        <f>ROUND(I589*H589,2)</f>
        <v>0</v>
      </c>
      <c r="K589" s="219" t="s">
        <v>142</v>
      </c>
      <c r="L589" s="43"/>
      <c r="M589" s="224" t="s">
        <v>1</v>
      </c>
      <c r="N589" s="225" t="s">
        <v>42</v>
      </c>
      <c r="O589" s="90"/>
      <c r="P589" s="226">
        <f>O589*H589</f>
        <v>0</v>
      </c>
      <c r="Q589" s="226">
        <v>0</v>
      </c>
      <c r="R589" s="226">
        <f>Q589*H589</f>
        <v>0</v>
      </c>
      <c r="S589" s="226">
        <v>0.040000000000000001</v>
      </c>
      <c r="T589" s="227">
        <f>S589*H589</f>
        <v>7.792720000000001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228" t="s">
        <v>259</v>
      </c>
      <c r="AT589" s="228" t="s">
        <v>138</v>
      </c>
      <c r="AU589" s="228" t="s">
        <v>86</v>
      </c>
      <c r="AY589" s="16" t="s">
        <v>136</v>
      </c>
      <c r="BE589" s="229">
        <f>IF(N589="základní",J589,0)</f>
        <v>0</v>
      </c>
      <c r="BF589" s="229">
        <f>IF(N589="snížená",J589,0)</f>
        <v>0</v>
      </c>
      <c r="BG589" s="229">
        <f>IF(N589="zákl. přenesená",J589,0)</f>
        <v>0</v>
      </c>
      <c r="BH589" s="229">
        <f>IF(N589="sníž. přenesená",J589,0)</f>
        <v>0</v>
      </c>
      <c r="BI589" s="229">
        <f>IF(N589="nulová",J589,0)</f>
        <v>0</v>
      </c>
      <c r="BJ589" s="16" t="s">
        <v>82</v>
      </c>
      <c r="BK589" s="229">
        <f>ROUND(I589*H589,2)</f>
        <v>0</v>
      </c>
      <c r="BL589" s="16" t="s">
        <v>259</v>
      </c>
      <c r="BM589" s="228" t="s">
        <v>640</v>
      </c>
    </row>
    <row r="590" s="2" customFormat="1">
      <c r="A590" s="37"/>
      <c r="B590" s="38"/>
      <c r="C590" s="39"/>
      <c r="D590" s="230" t="s">
        <v>144</v>
      </c>
      <c r="E590" s="39"/>
      <c r="F590" s="231" t="s">
        <v>641</v>
      </c>
      <c r="G590" s="39"/>
      <c r="H590" s="39"/>
      <c r="I590" s="232"/>
      <c r="J590" s="39"/>
      <c r="K590" s="39"/>
      <c r="L590" s="43"/>
      <c r="M590" s="233"/>
      <c r="N590" s="234"/>
      <c r="O590" s="90"/>
      <c r="P590" s="90"/>
      <c r="Q590" s="90"/>
      <c r="R590" s="90"/>
      <c r="S590" s="90"/>
      <c r="T590" s="91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16" t="s">
        <v>144</v>
      </c>
      <c r="AU590" s="16" t="s">
        <v>86</v>
      </c>
    </row>
    <row r="591" s="13" customFormat="1">
      <c r="A591" s="13"/>
      <c r="B591" s="235"/>
      <c r="C591" s="236"/>
      <c r="D591" s="230" t="s">
        <v>146</v>
      </c>
      <c r="E591" s="237" t="s">
        <v>1</v>
      </c>
      <c r="F591" s="238" t="s">
        <v>198</v>
      </c>
      <c r="G591" s="236"/>
      <c r="H591" s="237" t="s">
        <v>1</v>
      </c>
      <c r="I591" s="239"/>
      <c r="J591" s="236"/>
      <c r="K591" s="236"/>
      <c r="L591" s="240"/>
      <c r="M591" s="241"/>
      <c r="N591" s="242"/>
      <c r="O591" s="242"/>
      <c r="P591" s="242"/>
      <c r="Q591" s="242"/>
      <c r="R591" s="242"/>
      <c r="S591" s="242"/>
      <c r="T591" s="24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4" t="s">
        <v>146</v>
      </c>
      <c r="AU591" s="244" t="s">
        <v>86</v>
      </c>
      <c r="AV591" s="13" t="s">
        <v>82</v>
      </c>
      <c r="AW591" s="13" t="s">
        <v>32</v>
      </c>
      <c r="AX591" s="13" t="s">
        <v>77</v>
      </c>
      <c r="AY591" s="244" t="s">
        <v>136</v>
      </c>
    </row>
    <row r="592" s="14" customFormat="1">
      <c r="A592" s="14"/>
      <c r="B592" s="245"/>
      <c r="C592" s="246"/>
      <c r="D592" s="230" t="s">
        <v>146</v>
      </c>
      <c r="E592" s="247" t="s">
        <v>1</v>
      </c>
      <c r="F592" s="248" t="s">
        <v>201</v>
      </c>
      <c r="G592" s="246"/>
      <c r="H592" s="249">
        <v>6.6500000000000004</v>
      </c>
      <c r="I592" s="250"/>
      <c r="J592" s="246"/>
      <c r="K592" s="246"/>
      <c r="L592" s="251"/>
      <c r="M592" s="252"/>
      <c r="N592" s="253"/>
      <c r="O592" s="253"/>
      <c r="P592" s="253"/>
      <c r="Q592" s="253"/>
      <c r="R592" s="253"/>
      <c r="S592" s="253"/>
      <c r="T592" s="25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5" t="s">
        <v>146</v>
      </c>
      <c r="AU592" s="255" t="s">
        <v>86</v>
      </c>
      <c r="AV592" s="14" t="s">
        <v>86</v>
      </c>
      <c r="AW592" s="14" t="s">
        <v>32</v>
      </c>
      <c r="AX592" s="14" t="s">
        <v>77</v>
      </c>
      <c r="AY592" s="255" t="s">
        <v>136</v>
      </c>
    </row>
    <row r="593" s="13" customFormat="1">
      <c r="A593" s="13"/>
      <c r="B593" s="235"/>
      <c r="C593" s="236"/>
      <c r="D593" s="230" t="s">
        <v>146</v>
      </c>
      <c r="E593" s="237" t="s">
        <v>1</v>
      </c>
      <c r="F593" s="238" t="s">
        <v>202</v>
      </c>
      <c r="G593" s="236"/>
      <c r="H593" s="237" t="s">
        <v>1</v>
      </c>
      <c r="I593" s="239"/>
      <c r="J593" s="236"/>
      <c r="K593" s="236"/>
      <c r="L593" s="240"/>
      <c r="M593" s="241"/>
      <c r="N593" s="242"/>
      <c r="O593" s="242"/>
      <c r="P593" s="242"/>
      <c r="Q593" s="242"/>
      <c r="R593" s="242"/>
      <c r="S593" s="242"/>
      <c r="T593" s="24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4" t="s">
        <v>146</v>
      </c>
      <c r="AU593" s="244" t="s">
        <v>86</v>
      </c>
      <c r="AV593" s="13" t="s">
        <v>82</v>
      </c>
      <c r="AW593" s="13" t="s">
        <v>32</v>
      </c>
      <c r="AX593" s="13" t="s">
        <v>77</v>
      </c>
      <c r="AY593" s="244" t="s">
        <v>136</v>
      </c>
    </row>
    <row r="594" s="14" customFormat="1">
      <c r="A594" s="14"/>
      <c r="B594" s="245"/>
      <c r="C594" s="246"/>
      <c r="D594" s="230" t="s">
        <v>146</v>
      </c>
      <c r="E594" s="247" t="s">
        <v>1</v>
      </c>
      <c r="F594" s="248" t="s">
        <v>207</v>
      </c>
      <c r="G594" s="246"/>
      <c r="H594" s="249">
        <v>15.199999999999999</v>
      </c>
      <c r="I594" s="250"/>
      <c r="J594" s="246"/>
      <c r="K594" s="246"/>
      <c r="L594" s="251"/>
      <c r="M594" s="252"/>
      <c r="N594" s="253"/>
      <c r="O594" s="253"/>
      <c r="P594" s="253"/>
      <c r="Q594" s="253"/>
      <c r="R594" s="253"/>
      <c r="S594" s="253"/>
      <c r="T594" s="25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5" t="s">
        <v>146</v>
      </c>
      <c r="AU594" s="255" t="s">
        <v>86</v>
      </c>
      <c r="AV594" s="14" t="s">
        <v>86</v>
      </c>
      <c r="AW594" s="14" t="s">
        <v>32</v>
      </c>
      <c r="AX594" s="14" t="s">
        <v>77</v>
      </c>
      <c r="AY594" s="255" t="s">
        <v>136</v>
      </c>
    </row>
    <row r="595" s="13" customFormat="1">
      <c r="A595" s="13"/>
      <c r="B595" s="235"/>
      <c r="C595" s="236"/>
      <c r="D595" s="230" t="s">
        <v>146</v>
      </c>
      <c r="E595" s="237" t="s">
        <v>1</v>
      </c>
      <c r="F595" s="238" t="s">
        <v>208</v>
      </c>
      <c r="G595" s="236"/>
      <c r="H595" s="237" t="s">
        <v>1</v>
      </c>
      <c r="I595" s="239"/>
      <c r="J595" s="236"/>
      <c r="K595" s="236"/>
      <c r="L595" s="240"/>
      <c r="M595" s="241"/>
      <c r="N595" s="242"/>
      <c r="O595" s="242"/>
      <c r="P595" s="242"/>
      <c r="Q595" s="242"/>
      <c r="R595" s="242"/>
      <c r="S595" s="242"/>
      <c r="T595" s="24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4" t="s">
        <v>146</v>
      </c>
      <c r="AU595" s="244" t="s">
        <v>86</v>
      </c>
      <c r="AV595" s="13" t="s">
        <v>82</v>
      </c>
      <c r="AW595" s="13" t="s">
        <v>32</v>
      </c>
      <c r="AX595" s="13" t="s">
        <v>77</v>
      </c>
      <c r="AY595" s="244" t="s">
        <v>136</v>
      </c>
    </row>
    <row r="596" s="14" customFormat="1">
      <c r="A596" s="14"/>
      <c r="B596" s="245"/>
      <c r="C596" s="246"/>
      <c r="D596" s="230" t="s">
        <v>146</v>
      </c>
      <c r="E596" s="247" t="s">
        <v>1</v>
      </c>
      <c r="F596" s="248" t="s">
        <v>213</v>
      </c>
      <c r="G596" s="246"/>
      <c r="H596" s="249">
        <v>7.5999999999999996</v>
      </c>
      <c r="I596" s="250"/>
      <c r="J596" s="246"/>
      <c r="K596" s="246"/>
      <c r="L596" s="251"/>
      <c r="M596" s="252"/>
      <c r="N596" s="253"/>
      <c r="O596" s="253"/>
      <c r="P596" s="253"/>
      <c r="Q596" s="253"/>
      <c r="R596" s="253"/>
      <c r="S596" s="253"/>
      <c r="T596" s="25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5" t="s">
        <v>146</v>
      </c>
      <c r="AU596" s="255" t="s">
        <v>86</v>
      </c>
      <c r="AV596" s="14" t="s">
        <v>86</v>
      </c>
      <c r="AW596" s="14" t="s">
        <v>32</v>
      </c>
      <c r="AX596" s="14" t="s">
        <v>77</v>
      </c>
      <c r="AY596" s="255" t="s">
        <v>136</v>
      </c>
    </row>
    <row r="597" s="14" customFormat="1">
      <c r="A597" s="14"/>
      <c r="B597" s="245"/>
      <c r="C597" s="246"/>
      <c r="D597" s="230" t="s">
        <v>146</v>
      </c>
      <c r="E597" s="247" t="s">
        <v>1</v>
      </c>
      <c r="F597" s="248" t="s">
        <v>214</v>
      </c>
      <c r="G597" s="246"/>
      <c r="H597" s="249">
        <v>7.5999999999999996</v>
      </c>
      <c r="I597" s="250"/>
      <c r="J597" s="246"/>
      <c r="K597" s="246"/>
      <c r="L597" s="251"/>
      <c r="M597" s="252"/>
      <c r="N597" s="253"/>
      <c r="O597" s="253"/>
      <c r="P597" s="253"/>
      <c r="Q597" s="253"/>
      <c r="R597" s="253"/>
      <c r="S597" s="253"/>
      <c r="T597" s="25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5" t="s">
        <v>146</v>
      </c>
      <c r="AU597" s="255" t="s">
        <v>86</v>
      </c>
      <c r="AV597" s="14" t="s">
        <v>86</v>
      </c>
      <c r="AW597" s="14" t="s">
        <v>32</v>
      </c>
      <c r="AX597" s="14" t="s">
        <v>77</v>
      </c>
      <c r="AY597" s="255" t="s">
        <v>136</v>
      </c>
    </row>
    <row r="598" s="14" customFormat="1">
      <c r="A598" s="14"/>
      <c r="B598" s="245"/>
      <c r="C598" s="246"/>
      <c r="D598" s="230" t="s">
        <v>146</v>
      </c>
      <c r="E598" s="247" t="s">
        <v>1</v>
      </c>
      <c r="F598" s="248" t="s">
        <v>215</v>
      </c>
      <c r="G598" s="246"/>
      <c r="H598" s="249">
        <v>6.0800000000000001</v>
      </c>
      <c r="I598" s="250"/>
      <c r="J598" s="246"/>
      <c r="K598" s="246"/>
      <c r="L598" s="251"/>
      <c r="M598" s="252"/>
      <c r="N598" s="253"/>
      <c r="O598" s="253"/>
      <c r="P598" s="253"/>
      <c r="Q598" s="253"/>
      <c r="R598" s="253"/>
      <c r="S598" s="253"/>
      <c r="T598" s="25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5" t="s">
        <v>146</v>
      </c>
      <c r="AU598" s="255" t="s">
        <v>86</v>
      </c>
      <c r="AV598" s="14" t="s">
        <v>86</v>
      </c>
      <c r="AW598" s="14" t="s">
        <v>32</v>
      </c>
      <c r="AX598" s="14" t="s">
        <v>77</v>
      </c>
      <c r="AY598" s="255" t="s">
        <v>136</v>
      </c>
    </row>
    <row r="599" s="14" customFormat="1">
      <c r="A599" s="14"/>
      <c r="B599" s="245"/>
      <c r="C599" s="246"/>
      <c r="D599" s="230" t="s">
        <v>146</v>
      </c>
      <c r="E599" s="247" t="s">
        <v>1</v>
      </c>
      <c r="F599" s="248" t="s">
        <v>216</v>
      </c>
      <c r="G599" s="246"/>
      <c r="H599" s="249">
        <v>2.2000000000000002</v>
      </c>
      <c r="I599" s="250"/>
      <c r="J599" s="246"/>
      <c r="K599" s="246"/>
      <c r="L599" s="251"/>
      <c r="M599" s="252"/>
      <c r="N599" s="253"/>
      <c r="O599" s="253"/>
      <c r="P599" s="253"/>
      <c r="Q599" s="253"/>
      <c r="R599" s="253"/>
      <c r="S599" s="253"/>
      <c r="T599" s="25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5" t="s">
        <v>146</v>
      </c>
      <c r="AU599" s="255" t="s">
        <v>86</v>
      </c>
      <c r="AV599" s="14" t="s">
        <v>86</v>
      </c>
      <c r="AW599" s="14" t="s">
        <v>32</v>
      </c>
      <c r="AX599" s="14" t="s">
        <v>77</v>
      </c>
      <c r="AY599" s="255" t="s">
        <v>136</v>
      </c>
    </row>
    <row r="600" s="13" customFormat="1">
      <c r="A600" s="13"/>
      <c r="B600" s="235"/>
      <c r="C600" s="236"/>
      <c r="D600" s="230" t="s">
        <v>146</v>
      </c>
      <c r="E600" s="237" t="s">
        <v>1</v>
      </c>
      <c r="F600" s="238" t="s">
        <v>217</v>
      </c>
      <c r="G600" s="236"/>
      <c r="H600" s="237" t="s">
        <v>1</v>
      </c>
      <c r="I600" s="239"/>
      <c r="J600" s="236"/>
      <c r="K600" s="236"/>
      <c r="L600" s="240"/>
      <c r="M600" s="241"/>
      <c r="N600" s="242"/>
      <c r="O600" s="242"/>
      <c r="P600" s="242"/>
      <c r="Q600" s="242"/>
      <c r="R600" s="242"/>
      <c r="S600" s="242"/>
      <c r="T600" s="24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4" t="s">
        <v>146</v>
      </c>
      <c r="AU600" s="244" t="s">
        <v>86</v>
      </c>
      <c r="AV600" s="13" t="s">
        <v>82</v>
      </c>
      <c r="AW600" s="13" t="s">
        <v>32</v>
      </c>
      <c r="AX600" s="13" t="s">
        <v>77</v>
      </c>
      <c r="AY600" s="244" t="s">
        <v>136</v>
      </c>
    </row>
    <row r="601" s="14" customFormat="1">
      <c r="A601" s="14"/>
      <c r="B601" s="245"/>
      <c r="C601" s="246"/>
      <c r="D601" s="230" t="s">
        <v>146</v>
      </c>
      <c r="E601" s="247" t="s">
        <v>1</v>
      </c>
      <c r="F601" s="248" t="s">
        <v>220</v>
      </c>
      <c r="G601" s="246"/>
      <c r="H601" s="249">
        <v>13.300000000000001</v>
      </c>
      <c r="I601" s="250"/>
      <c r="J601" s="246"/>
      <c r="K601" s="246"/>
      <c r="L601" s="251"/>
      <c r="M601" s="252"/>
      <c r="N601" s="253"/>
      <c r="O601" s="253"/>
      <c r="P601" s="253"/>
      <c r="Q601" s="253"/>
      <c r="R601" s="253"/>
      <c r="S601" s="253"/>
      <c r="T601" s="25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5" t="s">
        <v>146</v>
      </c>
      <c r="AU601" s="255" t="s">
        <v>86</v>
      </c>
      <c r="AV601" s="14" t="s">
        <v>86</v>
      </c>
      <c r="AW601" s="14" t="s">
        <v>32</v>
      </c>
      <c r="AX601" s="14" t="s">
        <v>77</v>
      </c>
      <c r="AY601" s="255" t="s">
        <v>136</v>
      </c>
    </row>
    <row r="602" s="13" customFormat="1">
      <c r="A602" s="13"/>
      <c r="B602" s="235"/>
      <c r="C602" s="236"/>
      <c r="D602" s="230" t="s">
        <v>146</v>
      </c>
      <c r="E602" s="237" t="s">
        <v>1</v>
      </c>
      <c r="F602" s="238" t="s">
        <v>227</v>
      </c>
      <c r="G602" s="236"/>
      <c r="H602" s="237" t="s">
        <v>1</v>
      </c>
      <c r="I602" s="239"/>
      <c r="J602" s="236"/>
      <c r="K602" s="236"/>
      <c r="L602" s="240"/>
      <c r="M602" s="241"/>
      <c r="N602" s="242"/>
      <c r="O602" s="242"/>
      <c r="P602" s="242"/>
      <c r="Q602" s="242"/>
      <c r="R602" s="242"/>
      <c r="S602" s="242"/>
      <c r="T602" s="24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4" t="s">
        <v>146</v>
      </c>
      <c r="AU602" s="244" t="s">
        <v>86</v>
      </c>
      <c r="AV602" s="13" t="s">
        <v>82</v>
      </c>
      <c r="AW602" s="13" t="s">
        <v>32</v>
      </c>
      <c r="AX602" s="13" t="s">
        <v>77</v>
      </c>
      <c r="AY602" s="244" t="s">
        <v>136</v>
      </c>
    </row>
    <row r="603" s="13" customFormat="1">
      <c r="A603" s="13"/>
      <c r="B603" s="235"/>
      <c r="C603" s="236"/>
      <c r="D603" s="230" t="s">
        <v>146</v>
      </c>
      <c r="E603" s="237" t="s">
        <v>1</v>
      </c>
      <c r="F603" s="238" t="s">
        <v>228</v>
      </c>
      <c r="G603" s="236"/>
      <c r="H603" s="237" t="s">
        <v>1</v>
      </c>
      <c r="I603" s="239"/>
      <c r="J603" s="236"/>
      <c r="K603" s="236"/>
      <c r="L603" s="240"/>
      <c r="M603" s="241"/>
      <c r="N603" s="242"/>
      <c r="O603" s="242"/>
      <c r="P603" s="242"/>
      <c r="Q603" s="242"/>
      <c r="R603" s="242"/>
      <c r="S603" s="242"/>
      <c r="T603" s="24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4" t="s">
        <v>146</v>
      </c>
      <c r="AU603" s="244" t="s">
        <v>86</v>
      </c>
      <c r="AV603" s="13" t="s">
        <v>82</v>
      </c>
      <c r="AW603" s="13" t="s">
        <v>32</v>
      </c>
      <c r="AX603" s="13" t="s">
        <v>77</v>
      </c>
      <c r="AY603" s="244" t="s">
        <v>136</v>
      </c>
    </row>
    <row r="604" s="14" customFormat="1">
      <c r="A604" s="14"/>
      <c r="B604" s="245"/>
      <c r="C604" s="246"/>
      <c r="D604" s="230" t="s">
        <v>146</v>
      </c>
      <c r="E604" s="247" t="s">
        <v>1</v>
      </c>
      <c r="F604" s="248" t="s">
        <v>229</v>
      </c>
      <c r="G604" s="246"/>
      <c r="H604" s="249">
        <v>36.317</v>
      </c>
      <c r="I604" s="250"/>
      <c r="J604" s="246"/>
      <c r="K604" s="246"/>
      <c r="L604" s="251"/>
      <c r="M604" s="252"/>
      <c r="N604" s="253"/>
      <c r="O604" s="253"/>
      <c r="P604" s="253"/>
      <c r="Q604" s="253"/>
      <c r="R604" s="253"/>
      <c r="S604" s="253"/>
      <c r="T604" s="25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5" t="s">
        <v>146</v>
      </c>
      <c r="AU604" s="255" t="s">
        <v>86</v>
      </c>
      <c r="AV604" s="14" t="s">
        <v>86</v>
      </c>
      <c r="AW604" s="14" t="s">
        <v>32</v>
      </c>
      <c r="AX604" s="14" t="s">
        <v>77</v>
      </c>
      <c r="AY604" s="255" t="s">
        <v>136</v>
      </c>
    </row>
    <row r="605" s="14" customFormat="1">
      <c r="A605" s="14"/>
      <c r="B605" s="245"/>
      <c r="C605" s="246"/>
      <c r="D605" s="230" t="s">
        <v>146</v>
      </c>
      <c r="E605" s="247" t="s">
        <v>1</v>
      </c>
      <c r="F605" s="248" t="s">
        <v>230</v>
      </c>
      <c r="G605" s="246"/>
      <c r="H605" s="249">
        <v>9.0790000000000006</v>
      </c>
      <c r="I605" s="250"/>
      <c r="J605" s="246"/>
      <c r="K605" s="246"/>
      <c r="L605" s="251"/>
      <c r="M605" s="252"/>
      <c r="N605" s="253"/>
      <c r="O605" s="253"/>
      <c r="P605" s="253"/>
      <c r="Q605" s="253"/>
      <c r="R605" s="253"/>
      <c r="S605" s="253"/>
      <c r="T605" s="25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5" t="s">
        <v>146</v>
      </c>
      <c r="AU605" s="255" t="s">
        <v>86</v>
      </c>
      <c r="AV605" s="14" t="s">
        <v>86</v>
      </c>
      <c r="AW605" s="14" t="s">
        <v>32</v>
      </c>
      <c r="AX605" s="14" t="s">
        <v>77</v>
      </c>
      <c r="AY605" s="255" t="s">
        <v>136</v>
      </c>
    </row>
    <row r="606" s="14" customFormat="1">
      <c r="A606" s="14"/>
      <c r="B606" s="245"/>
      <c r="C606" s="246"/>
      <c r="D606" s="230" t="s">
        <v>146</v>
      </c>
      <c r="E606" s="247" t="s">
        <v>1</v>
      </c>
      <c r="F606" s="248" t="s">
        <v>231</v>
      </c>
      <c r="G606" s="246"/>
      <c r="H606" s="249">
        <v>22.698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5" t="s">
        <v>146</v>
      </c>
      <c r="AU606" s="255" t="s">
        <v>86</v>
      </c>
      <c r="AV606" s="14" t="s">
        <v>86</v>
      </c>
      <c r="AW606" s="14" t="s">
        <v>32</v>
      </c>
      <c r="AX606" s="14" t="s">
        <v>77</v>
      </c>
      <c r="AY606" s="255" t="s">
        <v>136</v>
      </c>
    </row>
    <row r="607" s="13" customFormat="1">
      <c r="A607" s="13"/>
      <c r="B607" s="235"/>
      <c r="C607" s="236"/>
      <c r="D607" s="230" t="s">
        <v>146</v>
      </c>
      <c r="E607" s="237" t="s">
        <v>1</v>
      </c>
      <c r="F607" s="238" t="s">
        <v>232</v>
      </c>
      <c r="G607" s="236"/>
      <c r="H607" s="237" t="s">
        <v>1</v>
      </c>
      <c r="I607" s="239"/>
      <c r="J607" s="236"/>
      <c r="K607" s="236"/>
      <c r="L607" s="240"/>
      <c r="M607" s="241"/>
      <c r="N607" s="242"/>
      <c r="O607" s="242"/>
      <c r="P607" s="242"/>
      <c r="Q607" s="242"/>
      <c r="R607" s="242"/>
      <c r="S607" s="242"/>
      <c r="T607" s="24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4" t="s">
        <v>146</v>
      </c>
      <c r="AU607" s="244" t="s">
        <v>86</v>
      </c>
      <c r="AV607" s="13" t="s">
        <v>82</v>
      </c>
      <c r="AW607" s="13" t="s">
        <v>32</v>
      </c>
      <c r="AX607" s="13" t="s">
        <v>77</v>
      </c>
      <c r="AY607" s="244" t="s">
        <v>136</v>
      </c>
    </row>
    <row r="608" s="14" customFormat="1">
      <c r="A608" s="14"/>
      <c r="B608" s="245"/>
      <c r="C608" s="246"/>
      <c r="D608" s="230" t="s">
        <v>146</v>
      </c>
      <c r="E608" s="247" t="s">
        <v>1</v>
      </c>
      <c r="F608" s="248" t="s">
        <v>233</v>
      </c>
      <c r="G608" s="246"/>
      <c r="H608" s="249">
        <v>41.991</v>
      </c>
      <c r="I608" s="250"/>
      <c r="J608" s="246"/>
      <c r="K608" s="246"/>
      <c r="L608" s="251"/>
      <c r="M608" s="252"/>
      <c r="N608" s="253"/>
      <c r="O608" s="253"/>
      <c r="P608" s="253"/>
      <c r="Q608" s="253"/>
      <c r="R608" s="253"/>
      <c r="S608" s="253"/>
      <c r="T608" s="25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5" t="s">
        <v>146</v>
      </c>
      <c r="AU608" s="255" t="s">
        <v>86</v>
      </c>
      <c r="AV608" s="14" t="s">
        <v>86</v>
      </c>
      <c r="AW608" s="14" t="s">
        <v>32</v>
      </c>
      <c r="AX608" s="14" t="s">
        <v>77</v>
      </c>
      <c r="AY608" s="255" t="s">
        <v>136</v>
      </c>
    </row>
    <row r="609" s="14" customFormat="1">
      <c r="A609" s="14"/>
      <c r="B609" s="245"/>
      <c r="C609" s="246"/>
      <c r="D609" s="230" t="s">
        <v>146</v>
      </c>
      <c r="E609" s="247" t="s">
        <v>1</v>
      </c>
      <c r="F609" s="248" t="s">
        <v>234</v>
      </c>
      <c r="G609" s="246"/>
      <c r="H609" s="249">
        <v>3.4049999999999998</v>
      </c>
      <c r="I609" s="250"/>
      <c r="J609" s="246"/>
      <c r="K609" s="246"/>
      <c r="L609" s="251"/>
      <c r="M609" s="252"/>
      <c r="N609" s="253"/>
      <c r="O609" s="253"/>
      <c r="P609" s="253"/>
      <c r="Q609" s="253"/>
      <c r="R609" s="253"/>
      <c r="S609" s="253"/>
      <c r="T609" s="25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5" t="s">
        <v>146</v>
      </c>
      <c r="AU609" s="255" t="s">
        <v>86</v>
      </c>
      <c r="AV609" s="14" t="s">
        <v>86</v>
      </c>
      <c r="AW609" s="14" t="s">
        <v>32</v>
      </c>
      <c r="AX609" s="14" t="s">
        <v>77</v>
      </c>
      <c r="AY609" s="255" t="s">
        <v>136</v>
      </c>
    </row>
    <row r="610" s="14" customFormat="1">
      <c r="A610" s="14"/>
      <c r="B610" s="245"/>
      <c r="C610" s="246"/>
      <c r="D610" s="230" t="s">
        <v>146</v>
      </c>
      <c r="E610" s="247" t="s">
        <v>1</v>
      </c>
      <c r="F610" s="248" t="s">
        <v>231</v>
      </c>
      <c r="G610" s="246"/>
      <c r="H610" s="249">
        <v>22.698</v>
      </c>
      <c r="I610" s="250"/>
      <c r="J610" s="246"/>
      <c r="K610" s="246"/>
      <c r="L610" s="251"/>
      <c r="M610" s="252"/>
      <c r="N610" s="253"/>
      <c r="O610" s="253"/>
      <c r="P610" s="253"/>
      <c r="Q610" s="253"/>
      <c r="R610" s="253"/>
      <c r="S610" s="253"/>
      <c r="T610" s="25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5" t="s">
        <v>146</v>
      </c>
      <c r="AU610" s="255" t="s">
        <v>86</v>
      </c>
      <c r="AV610" s="14" t="s">
        <v>86</v>
      </c>
      <c r="AW610" s="14" t="s">
        <v>32</v>
      </c>
      <c r="AX610" s="14" t="s">
        <v>77</v>
      </c>
      <c r="AY610" s="255" t="s">
        <v>136</v>
      </c>
    </row>
    <row r="611" s="2" customFormat="1" ht="19.8" customHeight="1">
      <c r="A611" s="37"/>
      <c r="B611" s="38"/>
      <c r="C611" s="217" t="s">
        <v>642</v>
      </c>
      <c r="D611" s="217" t="s">
        <v>138</v>
      </c>
      <c r="E611" s="218" t="s">
        <v>643</v>
      </c>
      <c r="F611" s="219" t="s">
        <v>644</v>
      </c>
      <c r="G611" s="220" t="s">
        <v>272</v>
      </c>
      <c r="H611" s="221">
        <v>5</v>
      </c>
      <c r="I611" s="222"/>
      <c r="J611" s="223">
        <f>ROUND(I611*H611,2)</f>
        <v>0</v>
      </c>
      <c r="K611" s="219" t="s">
        <v>142</v>
      </c>
      <c r="L611" s="43"/>
      <c r="M611" s="224" t="s">
        <v>1</v>
      </c>
      <c r="N611" s="225" t="s">
        <v>42</v>
      </c>
      <c r="O611" s="90"/>
      <c r="P611" s="226">
        <f>O611*H611</f>
        <v>0</v>
      </c>
      <c r="Q611" s="226">
        <v>0</v>
      </c>
      <c r="R611" s="226">
        <f>Q611*H611</f>
        <v>0</v>
      </c>
      <c r="S611" s="226">
        <v>0.13700000000000001</v>
      </c>
      <c r="T611" s="227">
        <f>S611*H611</f>
        <v>0.68500000000000005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228" t="s">
        <v>259</v>
      </c>
      <c r="AT611" s="228" t="s">
        <v>138</v>
      </c>
      <c r="AU611" s="228" t="s">
        <v>86</v>
      </c>
      <c r="AY611" s="16" t="s">
        <v>136</v>
      </c>
      <c r="BE611" s="229">
        <f>IF(N611="základní",J611,0)</f>
        <v>0</v>
      </c>
      <c r="BF611" s="229">
        <f>IF(N611="snížená",J611,0)</f>
        <v>0</v>
      </c>
      <c r="BG611" s="229">
        <f>IF(N611="zákl. přenesená",J611,0)</f>
        <v>0</v>
      </c>
      <c r="BH611" s="229">
        <f>IF(N611="sníž. přenesená",J611,0)</f>
        <v>0</v>
      </c>
      <c r="BI611" s="229">
        <f>IF(N611="nulová",J611,0)</f>
        <v>0</v>
      </c>
      <c r="BJ611" s="16" t="s">
        <v>82</v>
      </c>
      <c r="BK611" s="229">
        <f>ROUND(I611*H611,2)</f>
        <v>0</v>
      </c>
      <c r="BL611" s="16" t="s">
        <v>259</v>
      </c>
      <c r="BM611" s="228" t="s">
        <v>645</v>
      </c>
    </row>
    <row r="612" s="2" customFormat="1">
      <c r="A612" s="37"/>
      <c r="B612" s="38"/>
      <c r="C612" s="39"/>
      <c r="D612" s="230" t="s">
        <v>144</v>
      </c>
      <c r="E612" s="39"/>
      <c r="F612" s="231" t="s">
        <v>646</v>
      </c>
      <c r="G612" s="39"/>
      <c r="H612" s="39"/>
      <c r="I612" s="232"/>
      <c r="J612" s="39"/>
      <c r="K612" s="39"/>
      <c r="L612" s="43"/>
      <c r="M612" s="233"/>
      <c r="N612" s="234"/>
      <c r="O612" s="90"/>
      <c r="P612" s="90"/>
      <c r="Q612" s="90"/>
      <c r="R612" s="90"/>
      <c r="S612" s="90"/>
      <c r="T612" s="91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T612" s="16" t="s">
        <v>144</v>
      </c>
      <c r="AU612" s="16" t="s">
        <v>86</v>
      </c>
    </row>
    <row r="613" s="13" customFormat="1">
      <c r="A613" s="13"/>
      <c r="B613" s="235"/>
      <c r="C613" s="236"/>
      <c r="D613" s="230" t="s">
        <v>146</v>
      </c>
      <c r="E613" s="237" t="s">
        <v>1</v>
      </c>
      <c r="F613" s="238" t="s">
        <v>198</v>
      </c>
      <c r="G613" s="236"/>
      <c r="H613" s="237" t="s">
        <v>1</v>
      </c>
      <c r="I613" s="239"/>
      <c r="J613" s="236"/>
      <c r="K613" s="236"/>
      <c r="L613" s="240"/>
      <c r="M613" s="241"/>
      <c r="N613" s="242"/>
      <c r="O613" s="242"/>
      <c r="P613" s="242"/>
      <c r="Q613" s="242"/>
      <c r="R613" s="242"/>
      <c r="S613" s="242"/>
      <c r="T613" s="24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4" t="s">
        <v>146</v>
      </c>
      <c r="AU613" s="244" t="s">
        <v>86</v>
      </c>
      <c r="AV613" s="13" t="s">
        <v>82</v>
      </c>
      <c r="AW613" s="13" t="s">
        <v>32</v>
      </c>
      <c r="AX613" s="13" t="s">
        <v>77</v>
      </c>
      <c r="AY613" s="244" t="s">
        <v>136</v>
      </c>
    </row>
    <row r="614" s="14" customFormat="1">
      <c r="A614" s="14"/>
      <c r="B614" s="245"/>
      <c r="C614" s="246"/>
      <c r="D614" s="230" t="s">
        <v>146</v>
      </c>
      <c r="E614" s="247" t="s">
        <v>1</v>
      </c>
      <c r="F614" s="248" t="s">
        <v>647</v>
      </c>
      <c r="G614" s="246"/>
      <c r="H614" s="249">
        <v>5</v>
      </c>
      <c r="I614" s="250"/>
      <c r="J614" s="246"/>
      <c r="K614" s="246"/>
      <c r="L614" s="251"/>
      <c r="M614" s="252"/>
      <c r="N614" s="253"/>
      <c r="O614" s="253"/>
      <c r="P614" s="253"/>
      <c r="Q614" s="253"/>
      <c r="R614" s="253"/>
      <c r="S614" s="253"/>
      <c r="T614" s="25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5" t="s">
        <v>146</v>
      </c>
      <c r="AU614" s="255" t="s">
        <v>86</v>
      </c>
      <c r="AV614" s="14" t="s">
        <v>86</v>
      </c>
      <c r="AW614" s="14" t="s">
        <v>32</v>
      </c>
      <c r="AX614" s="14" t="s">
        <v>77</v>
      </c>
      <c r="AY614" s="255" t="s">
        <v>136</v>
      </c>
    </row>
    <row r="615" s="2" customFormat="1" ht="19.8" customHeight="1">
      <c r="A615" s="37"/>
      <c r="B615" s="38"/>
      <c r="C615" s="217" t="s">
        <v>648</v>
      </c>
      <c r="D615" s="217" t="s">
        <v>138</v>
      </c>
      <c r="E615" s="218" t="s">
        <v>649</v>
      </c>
      <c r="F615" s="219" t="s">
        <v>650</v>
      </c>
      <c r="G615" s="220" t="s">
        <v>272</v>
      </c>
      <c r="H615" s="221">
        <v>7</v>
      </c>
      <c r="I615" s="222"/>
      <c r="J615" s="223">
        <f>ROUND(I615*H615,2)</f>
        <v>0</v>
      </c>
      <c r="K615" s="219" t="s">
        <v>142</v>
      </c>
      <c r="L615" s="43"/>
      <c r="M615" s="224" t="s">
        <v>1</v>
      </c>
      <c r="N615" s="225" t="s">
        <v>42</v>
      </c>
      <c r="O615" s="90"/>
      <c r="P615" s="226">
        <f>O615*H615</f>
        <v>0</v>
      </c>
      <c r="Q615" s="226">
        <v>0</v>
      </c>
      <c r="R615" s="226">
        <f>Q615*H615</f>
        <v>0</v>
      </c>
      <c r="S615" s="226">
        <v>0.012999999999999999</v>
      </c>
      <c r="T615" s="227">
        <f>S615*H615</f>
        <v>0.090999999999999998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228" t="s">
        <v>259</v>
      </c>
      <c r="AT615" s="228" t="s">
        <v>138</v>
      </c>
      <c r="AU615" s="228" t="s">
        <v>86</v>
      </c>
      <c r="AY615" s="16" t="s">
        <v>136</v>
      </c>
      <c r="BE615" s="229">
        <f>IF(N615="základní",J615,0)</f>
        <v>0</v>
      </c>
      <c r="BF615" s="229">
        <f>IF(N615="snížená",J615,0)</f>
        <v>0</v>
      </c>
      <c r="BG615" s="229">
        <f>IF(N615="zákl. přenesená",J615,0)</f>
        <v>0</v>
      </c>
      <c r="BH615" s="229">
        <f>IF(N615="sníž. přenesená",J615,0)</f>
        <v>0</v>
      </c>
      <c r="BI615" s="229">
        <f>IF(N615="nulová",J615,0)</f>
        <v>0</v>
      </c>
      <c r="BJ615" s="16" t="s">
        <v>82</v>
      </c>
      <c r="BK615" s="229">
        <f>ROUND(I615*H615,2)</f>
        <v>0</v>
      </c>
      <c r="BL615" s="16" t="s">
        <v>259</v>
      </c>
      <c r="BM615" s="228" t="s">
        <v>651</v>
      </c>
    </row>
    <row r="616" s="2" customFormat="1">
      <c r="A616" s="37"/>
      <c r="B616" s="38"/>
      <c r="C616" s="39"/>
      <c r="D616" s="230" t="s">
        <v>144</v>
      </c>
      <c r="E616" s="39"/>
      <c r="F616" s="231" t="s">
        <v>652</v>
      </c>
      <c r="G616" s="39"/>
      <c r="H616" s="39"/>
      <c r="I616" s="232"/>
      <c r="J616" s="39"/>
      <c r="K616" s="39"/>
      <c r="L616" s="43"/>
      <c r="M616" s="233"/>
      <c r="N616" s="234"/>
      <c r="O616" s="90"/>
      <c r="P616" s="90"/>
      <c r="Q616" s="90"/>
      <c r="R616" s="90"/>
      <c r="S616" s="90"/>
      <c r="T616" s="91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T616" s="16" t="s">
        <v>144</v>
      </c>
      <c r="AU616" s="16" t="s">
        <v>86</v>
      </c>
    </row>
    <row r="617" s="13" customFormat="1">
      <c r="A617" s="13"/>
      <c r="B617" s="235"/>
      <c r="C617" s="236"/>
      <c r="D617" s="230" t="s">
        <v>146</v>
      </c>
      <c r="E617" s="237" t="s">
        <v>1</v>
      </c>
      <c r="F617" s="238" t="s">
        <v>198</v>
      </c>
      <c r="G617" s="236"/>
      <c r="H617" s="237" t="s">
        <v>1</v>
      </c>
      <c r="I617" s="239"/>
      <c r="J617" s="236"/>
      <c r="K617" s="236"/>
      <c r="L617" s="240"/>
      <c r="M617" s="241"/>
      <c r="N617" s="242"/>
      <c r="O617" s="242"/>
      <c r="P617" s="242"/>
      <c r="Q617" s="242"/>
      <c r="R617" s="242"/>
      <c r="S617" s="242"/>
      <c r="T617" s="24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4" t="s">
        <v>146</v>
      </c>
      <c r="AU617" s="244" t="s">
        <v>86</v>
      </c>
      <c r="AV617" s="13" t="s">
        <v>82</v>
      </c>
      <c r="AW617" s="13" t="s">
        <v>32</v>
      </c>
      <c r="AX617" s="13" t="s">
        <v>77</v>
      </c>
      <c r="AY617" s="244" t="s">
        <v>136</v>
      </c>
    </row>
    <row r="618" s="14" customFormat="1">
      <c r="A618" s="14"/>
      <c r="B618" s="245"/>
      <c r="C618" s="246"/>
      <c r="D618" s="230" t="s">
        <v>146</v>
      </c>
      <c r="E618" s="247" t="s">
        <v>1</v>
      </c>
      <c r="F618" s="248" t="s">
        <v>653</v>
      </c>
      <c r="G618" s="246"/>
      <c r="H618" s="249">
        <v>1</v>
      </c>
      <c r="I618" s="250"/>
      <c r="J618" s="246"/>
      <c r="K618" s="246"/>
      <c r="L618" s="251"/>
      <c r="M618" s="252"/>
      <c r="N618" s="253"/>
      <c r="O618" s="253"/>
      <c r="P618" s="253"/>
      <c r="Q618" s="253"/>
      <c r="R618" s="253"/>
      <c r="S618" s="253"/>
      <c r="T618" s="25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5" t="s">
        <v>146</v>
      </c>
      <c r="AU618" s="255" t="s">
        <v>86</v>
      </c>
      <c r="AV618" s="14" t="s">
        <v>86</v>
      </c>
      <c r="AW618" s="14" t="s">
        <v>32</v>
      </c>
      <c r="AX618" s="14" t="s">
        <v>77</v>
      </c>
      <c r="AY618" s="255" t="s">
        <v>136</v>
      </c>
    </row>
    <row r="619" s="13" customFormat="1">
      <c r="A619" s="13"/>
      <c r="B619" s="235"/>
      <c r="C619" s="236"/>
      <c r="D619" s="230" t="s">
        <v>146</v>
      </c>
      <c r="E619" s="237" t="s">
        <v>1</v>
      </c>
      <c r="F619" s="238" t="s">
        <v>208</v>
      </c>
      <c r="G619" s="236"/>
      <c r="H619" s="237" t="s">
        <v>1</v>
      </c>
      <c r="I619" s="239"/>
      <c r="J619" s="236"/>
      <c r="K619" s="236"/>
      <c r="L619" s="240"/>
      <c r="M619" s="241"/>
      <c r="N619" s="242"/>
      <c r="O619" s="242"/>
      <c r="P619" s="242"/>
      <c r="Q619" s="242"/>
      <c r="R619" s="242"/>
      <c r="S619" s="242"/>
      <c r="T619" s="24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4" t="s">
        <v>146</v>
      </c>
      <c r="AU619" s="244" t="s">
        <v>86</v>
      </c>
      <c r="AV619" s="13" t="s">
        <v>82</v>
      </c>
      <c r="AW619" s="13" t="s">
        <v>32</v>
      </c>
      <c r="AX619" s="13" t="s">
        <v>77</v>
      </c>
      <c r="AY619" s="244" t="s">
        <v>136</v>
      </c>
    </row>
    <row r="620" s="14" customFormat="1">
      <c r="A620" s="14"/>
      <c r="B620" s="245"/>
      <c r="C620" s="246"/>
      <c r="D620" s="230" t="s">
        <v>146</v>
      </c>
      <c r="E620" s="247" t="s">
        <v>1</v>
      </c>
      <c r="F620" s="248" t="s">
        <v>654</v>
      </c>
      <c r="G620" s="246"/>
      <c r="H620" s="249">
        <v>1</v>
      </c>
      <c r="I620" s="250"/>
      <c r="J620" s="246"/>
      <c r="K620" s="246"/>
      <c r="L620" s="251"/>
      <c r="M620" s="252"/>
      <c r="N620" s="253"/>
      <c r="O620" s="253"/>
      <c r="P620" s="253"/>
      <c r="Q620" s="253"/>
      <c r="R620" s="253"/>
      <c r="S620" s="253"/>
      <c r="T620" s="25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5" t="s">
        <v>146</v>
      </c>
      <c r="AU620" s="255" t="s">
        <v>86</v>
      </c>
      <c r="AV620" s="14" t="s">
        <v>86</v>
      </c>
      <c r="AW620" s="14" t="s">
        <v>32</v>
      </c>
      <c r="AX620" s="14" t="s">
        <v>77</v>
      </c>
      <c r="AY620" s="255" t="s">
        <v>136</v>
      </c>
    </row>
    <row r="621" s="14" customFormat="1">
      <c r="A621" s="14"/>
      <c r="B621" s="245"/>
      <c r="C621" s="246"/>
      <c r="D621" s="230" t="s">
        <v>146</v>
      </c>
      <c r="E621" s="247" t="s">
        <v>1</v>
      </c>
      <c r="F621" s="248" t="s">
        <v>655</v>
      </c>
      <c r="G621" s="246"/>
      <c r="H621" s="249">
        <v>2</v>
      </c>
      <c r="I621" s="250"/>
      <c r="J621" s="246"/>
      <c r="K621" s="246"/>
      <c r="L621" s="251"/>
      <c r="M621" s="252"/>
      <c r="N621" s="253"/>
      <c r="O621" s="253"/>
      <c r="P621" s="253"/>
      <c r="Q621" s="253"/>
      <c r="R621" s="253"/>
      <c r="S621" s="253"/>
      <c r="T621" s="25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5" t="s">
        <v>146</v>
      </c>
      <c r="AU621" s="255" t="s">
        <v>86</v>
      </c>
      <c r="AV621" s="14" t="s">
        <v>86</v>
      </c>
      <c r="AW621" s="14" t="s">
        <v>32</v>
      </c>
      <c r="AX621" s="14" t="s">
        <v>77</v>
      </c>
      <c r="AY621" s="255" t="s">
        <v>136</v>
      </c>
    </row>
    <row r="622" s="14" customFormat="1">
      <c r="A622" s="14"/>
      <c r="B622" s="245"/>
      <c r="C622" s="246"/>
      <c r="D622" s="230" t="s">
        <v>146</v>
      </c>
      <c r="E622" s="247" t="s">
        <v>1</v>
      </c>
      <c r="F622" s="248" t="s">
        <v>656</v>
      </c>
      <c r="G622" s="246"/>
      <c r="H622" s="249">
        <v>2</v>
      </c>
      <c r="I622" s="250"/>
      <c r="J622" s="246"/>
      <c r="K622" s="246"/>
      <c r="L622" s="251"/>
      <c r="M622" s="252"/>
      <c r="N622" s="253"/>
      <c r="O622" s="253"/>
      <c r="P622" s="253"/>
      <c r="Q622" s="253"/>
      <c r="R622" s="253"/>
      <c r="S622" s="253"/>
      <c r="T622" s="25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5" t="s">
        <v>146</v>
      </c>
      <c r="AU622" s="255" t="s">
        <v>86</v>
      </c>
      <c r="AV622" s="14" t="s">
        <v>86</v>
      </c>
      <c r="AW622" s="14" t="s">
        <v>32</v>
      </c>
      <c r="AX622" s="14" t="s">
        <v>77</v>
      </c>
      <c r="AY622" s="255" t="s">
        <v>136</v>
      </c>
    </row>
    <row r="623" s="13" customFormat="1">
      <c r="A623" s="13"/>
      <c r="B623" s="235"/>
      <c r="C623" s="236"/>
      <c r="D623" s="230" t="s">
        <v>146</v>
      </c>
      <c r="E623" s="237" t="s">
        <v>1</v>
      </c>
      <c r="F623" s="238" t="s">
        <v>217</v>
      </c>
      <c r="G623" s="236"/>
      <c r="H623" s="237" t="s">
        <v>1</v>
      </c>
      <c r="I623" s="239"/>
      <c r="J623" s="236"/>
      <c r="K623" s="236"/>
      <c r="L623" s="240"/>
      <c r="M623" s="241"/>
      <c r="N623" s="242"/>
      <c r="O623" s="242"/>
      <c r="P623" s="242"/>
      <c r="Q623" s="242"/>
      <c r="R623" s="242"/>
      <c r="S623" s="242"/>
      <c r="T623" s="24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4" t="s">
        <v>146</v>
      </c>
      <c r="AU623" s="244" t="s">
        <v>86</v>
      </c>
      <c r="AV623" s="13" t="s">
        <v>82</v>
      </c>
      <c r="AW623" s="13" t="s">
        <v>32</v>
      </c>
      <c r="AX623" s="13" t="s">
        <v>77</v>
      </c>
      <c r="AY623" s="244" t="s">
        <v>136</v>
      </c>
    </row>
    <row r="624" s="14" customFormat="1">
      <c r="A624" s="14"/>
      <c r="B624" s="245"/>
      <c r="C624" s="246"/>
      <c r="D624" s="230" t="s">
        <v>146</v>
      </c>
      <c r="E624" s="247" t="s">
        <v>1</v>
      </c>
      <c r="F624" s="248" t="s">
        <v>657</v>
      </c>
      <c r="G624" s="246"/>
      <c r="H624" s="249">
        <v>1</v>
      </c>
      <c r="I624" s="250"/>
      <c r="J624" s="246"/>
      <c r="K624" s="246"/>
      <c r="L624" s="251"/>
      <c r="M624" s="252"/>
      <c r="N624" s="253"/>
      <c r="O624" s="253"/>
      <c r="P624" s="253"/>
      <c r="Q624" s="253"/>
      <c r="R624" s="253"/>
      <c r="S624" s="253"/>
      <c r="T624" s="25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5" t="s">
        <v>146</v>
      </c>
      <c r="AU624" s="255" t="s">
        <v>86</v>
      </c>
      <c r="AV624" s="14" t="s">
        <v>86</v>
      </c>
      <c r="AW624" s="14" t="s">
        <v>32</v>
      </c>
      <c r="AX624" s="14" t="s">
        <v>77</v>
      </c>
      <c r="AY624" s="255" t="s">
        <v>136</v>
      </c>
    </row>
    <row r="625" s="2" customFormat="1" ht="22.2" customHeight="1">
      <c r="A625" s="37"/>
      <c r="B625" s="38"/>
      <c r="C625" s="217" t="s">
        <v>658</v>
      </c>
      <c r="D625" s="217" t="s">
        <v>138</v>
      </c>
      <c r="E625" s="218" t="s">
        <v>659</v>
      </c>
      <c r="F625" s="219" t="s">
        <v>660</v>
      </c>
      <c r="G625" s="220" t="s">
        <v>272</v>
      </c>
      <c r="H625" s="221">
        <v>4</v>
      </c>
      <c r="I625" s="222"/>
      <c r="J625" s="223">
        <f>ROUND(I625*H625,2)</f>
        <v>0</v>
      </c>
      <c r="K625" s="219" t="s">
        <v>142</v>
      </c>
      <c r="L625" s="43"/>
      <c r="M625" s="224" t="s">
        <v>1</v>
      </c>
      <c r="N625" s="225" t="s">
        <v>42</v>
      </c>
      <c r="O625" s="90"/>
      <c r="P625" s="226">
        <f>O625*H625</f>
        <v>0</v>
      </c>
      <c r="Q625" s="226">
        <v>0</v>
      </c>
      <c r="R625" s="226">
        <f>Q625*H625</f>
        <v>0</v>
      </c>
      <c r="S625" s="226">
        <v>0.014999999999999999</v>
      </c>
      <c r="T625" s="227">
        <f>S625*H625</f>
        <v>0.059999999999999998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228" t="s">
        <v>259</v>
      </c>
      <c r="AT625" s="228" t="s">
        <v>138</v>
      </c>
      <c r="AU625" s="228" t="s">
        <v>86</v>
      </c>
      <c r="AY625" s="16" t="s">
        <v>136</v>
      </c>
      <c r="BE625" s="229">
        <f>IF(N625="základní",J625,0)</f>
        <v>0</v>
      </c>
      <c r="BF625" s="229">
        <f>IF(N625="snížená",J625,0)</f>
        <v>0</v>
      </c>
      <c r="BG625" s="229">
        <f>IF(N625="zákl. přenesená",J625,0)</f>
        <v>0</v>
      </c>
      <c r="BH625" s="229">
        <f>IF(N625="sníž. přenesená",J625,0)</f>
        <v>0</v>
      </c>
      <c r="BI625" s="229">
        <f>IF(N625="nulová",J625,0)</f>
        <v>0</v>
      </c>
      <c r="BJ625" s="16" t="s">
        <v>82</v>
      </c>
      <c r="BK625" s="229">
        <f>ROUND(I625*H625,2)</f>
        <v>0</v>
      </c>
      <c r="BL625" s="16" t="s">
        <v>259</v>
      </c>
      <c r="BM625" s="228" t="s">
        <v>661</v>
      </c>
    </row>
    <row r="626" s="2" customFormat="1">
      <c r="A626" s="37"/>
      <c r="B626" s="38"/>
      <c r="C626" s="39"/>
      <c r="D626" s="230" t="s">
        <v>144</v>
      </c>
      <c r="E626" s="39"/>
      <c r="F626" s="231" t="s">
        <v>662</v>
      </c>
      <c r="G626" s="39"/>
      <c r="H626" s="39"/>
      <c r="I626" s="232"/>
      <c r="J626" s="39"/>
      <c r="K626" s="39"/>
      <c r="L626" s="43"/>
      <c r="M626" s="233"/>
      <c r="N626" s="234"/>
      <c r="O626" s="90"/>
      <c r="P626" s="90"/>
      <c r="Q626" s="90"/>
      <c r="R626" s="90"/>
      <c r="S626" s="90"/>
      <c r="T626" s="91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T626" s="16" t="s">
        <v>144</v>
      </c>
      <c r="AU626" s="16" t="s">
        <v>86</v>
      </c>
    </row>
    <row r="627" s="13" customFormat="1">
      <c r="A627" s="13"/>
      <c r="B627" s="235"/>
      <c r="C627" s="236"/>
      <c r="D627" s="230" t="s">
        <v>146</v>
      </c>
      <c r="E627" s="237" t="s">
        <v>1</v>
      </c>
      <c r="F627" s="238" t="s">
        <v>202</v>
      </c>
      <c r="G627" s="236"/>
      <c r="H627" s="237" t="s">
        <v>1</v>
      </c>
      <c r="I627" s="239"/>
      <c r="J627" s="236"/>
      <c r="K627" s="236"/>
      <c r="L627" s="240"/>
      <c r="M627" s="241"/>
      <c r="N627" s="242"/>
      <c r="O627" s="242"/>
      <c r="P627" s="242"/>
      <c r="Q627" s="242"/>
      <c r="R627" s="242"/>
      <c r="S627" s="242"/>
      <c r="T627" s="24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4" t="s">
        <v>146</v>
      </c>
      <c r="AU627" s="244" t="s">
        <v>86</v>
      </c>
      <c r="AV627" s="13" t="s">
        <v>82</v>
      </c>
      <c r="AW627" s="13" t="s">
        <v>32</v>
      </c>
      <c r="AX627" s="13" t="s">
        <v>77</v>
      </c>
      <c r="AY627" s="244" t="s">
        <v>136</v>
      </c>
    </row>
    <row r="628" s="14" customFormat="1">
      <c r="A628" s="14"/>
      <c r="B628" s="245"/>
      <c r="C628" s="246"/>
      <c r="D628" s="230" t="s">
        <v>146</v>
      </c>
      <c r="E628" s="247" t="s">
        <v>1</v>
      </c>
      <c r="F628" s="248" t="s">
        <v>663</v>
      </c>
      <c r="G628" s="246"/>
      <c r="H628" s="249">
        <v>1</v>
      </c>
      <c r="I628" s="250"/>
      <c r="J628" s="246"/>
      <c r="K628" s="246"/>
      <c r="L628" s="251"/>
      <c r="M628" s="252"/>
      <c r="N628" s="253"/>
      <c r="O628" s="253"/>
      <c r="P628" s="253"/>
      <c r="Q628" s="253"/>
      <c r="R628" s="253"/>
      <c r="S628" s="253"/>
      <c r="T628" s="25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5" t="s">
        <v>146</v>
      </c>
      <c r="AU628" s="255" t="s">
        <v>86</v>
      </c>
      <c r="AV628" s="14" t="s">
        <v>86</v>
      </c>
      <c r="AW628" s="14" t="s">
        <v>32</v>
      </c>
      <c r="AX628" s="14" t="s">
        <v>77</v>
      </c>
      <c r="AY628" s="255" t="s">
        <v>136</v>
      </c>
    </row>
    <row r="629" s="14" customFormat="1">
      <c r="A629" s="14"/>
      <c r="B629" s="245"/>
      <c r="C629" s="246"/>
      <c r="D629" s="230" t="s">
        <v>146</v>
      </c>
      <c r="E629" s="247" t="s">
        <v>1</v>
      </c>
      <c r="F629" s="248" t="s">
        <v>664</v>
      </c>
      <c r="G629" s="246"/>
      <c r="H629" s="249">
        <v>1</v>
      </c>
      <c r="I629" s="250"/>
      <c r="J629" s="246"/>
      <c r="K629" s="246"/>
      <c r="L629" s="251"/>
      <c r="M629" s="252"/>
      <c r="N629" s="253"/>
      <c r="O629" s="253"/>
      <c r="P629" s="253"/>
      <c r="Q629" s="253"/>
      <c r="R629" s="253"/>
      <c r="S629" s="253"/>
      <c r="T629" s="25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5" t="s">
        <v>146</v>
      </c>
      <c r="AU629" s="255" t="s">
        <v>86</v>
      </c>
      <c r="AV629" s="14" t="s">
        <v>86</v>
      </c>
      <c r="AW629" s="14" t="s">
        <v>32</v>
      </c>
      <c r="AX629" s="14" t="s">
        <v>77</v>
      </c>
      <c r="AY629" s="255" t="s">
        <v>136</v>
      </c>
    </row>
    <row r="630" s="14" customFormat="1">
      <c r="A630" s="14"/>
      <c r="B630" s="245"/>
      <c r="C630" s="246"/>
      <c r="D630" s="230" t="s">
        <v>146</v>
      </c>
      <c r="E630" s="247" t="s">
        <v>1</v>
      </c>
      <c r="F630" s="248" t="s">
        <v>665</v>
      </c>
      <c r="G630" s="246"/>
      <c r="H630" s="249">
        <v>1</v>
      </c>
      <c r="I630" s="250"/>
      <c r="J630" s="246"/>
      <c r="K630" s="246"/>
      <c r="L630" s="251"/>
      <c r="M630" s="252"/>
      <c r="N630" s="253"/>
      <c r="O630" s="253"/>
      <c r="P630" s="253"/>
      <c r="Q630" s="253"/>
      <c r="R630" s="253"/>
      <c r="S630" s="253"/>
      <c r="T630" s="25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5" t="s">
        <v>146</v>
      </c>
      <c r="AU630" s="255" t="s">
        <v>86</v>
      </c>
      <c r="AV630" s="14" t="s">
        <v>86</v>
      </c>
      <c r="AW630" s="14" t="s">
        <v>32</v>
      </c>
      <c r="AX630" s="14" t="s">
        <v>77</v>
      </c>
      <c r="AY630" s="255" t="s">
        <v>136</v>
      </c>
    </row>
    <row r="631" s="13" customFormat="1">
      <c r="A631" s="13"/>
      <c r="B631" s="235"/>
      <c r="C631" s="236"/>
      <c r="D631" s="230" t="s">
        <v>146</v>
      </c>
      <c r="E631" s="237" t="s">
        <v>1</v>
      </c>
      <c r="F631" s="238" t="s">
        <v>208</v>
      </c>
      <c r="G631" s="236"/>
      <c r="H631" s="237" t="s">
        <v>1</v>
      </c>
      <c r="I631" s="239"/>
      <c r="J631" s="236"/>
      <c r="K631" s="236"/>
      <c r="L631" s="240"/>
      <c r="M631" s="241"/>
      <c r="N631" s="242"/>
      <c r="O631" s="242"/>
      <c r="P631" s="242"/>
      <c r="Q631" s="242"/>
      <c r="R631" s="242"/>
      <c r="S631" s="242"/>
      <c r="T631" s="24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4" t="s">
        <v>146</v>
      </c>
      <c r="AU631" s="244" t="s">
        <v>86</v>
      </c>
      <c r="AV631" s="13" t="s">
        <v>82</v>
      </c>
      <c r="AW631" s="13" t="s">
        <v>32</v>
      </c>
      <c r="AX631" s="13" t="s">
        <v>77</v>
      </c>
      <c r="AY631" s="244" t="s">
        <v>136</v>
      </c>
    </row>
    <row r="632" s="14" customFormat="1">
      <c r="A632" s="14"/>
      <c r="B632" s="245"/>
      <c r="C632" s="246"/>
      <c r="D632" s="230" t="s">
        <v>146</v>
      </c>
      <c r="E632" s="247" t="s">
        <v>1</v>
      </c>
      <c r="F632" s="248" t="s">
        <v>665</v>
      </c>
      <c r="G632" s="246"/>
      <c r="H632" s="249">
        <v>1</v>
      </c>
      <c r="I632" s="250"/>
      <c r="J632" s="246"/>
      <c r="K632" s="246"/>
      <c r="L632" s="251"/>
      <c r="M632" s="252"/>
      <c r="N632" s="253"/>
      <c r="O632" s="253"/>
      <c r="P632" s="253"/>
      <c r="Q632" s="253"/>
      <c r="R632" s="253"/>
      <c r="S632" s="253"/>
      <c r="T632" s="25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5" t="s">
        <v>146</v>
      </c>
      <c r="AU632" s="255" t="s">
        <v>86</v>
      </c>
      <c r="AV632" s="14" t="s">
        <v>86</v>
      </c>
      <c r="AW632" s="14" t="s">
        <v>32</v>
      </c>
      <c r="AX632" s="14" t="s">
        <v>77</v>
      </c>
      <c r="AY632" s="255" t="s">
        <v>136</v>
      </c>
    </row>
    <row r="633" s="2" customFormat="1" ht="22.2" customHeight="1">
      <c r="A633" s="37"/>
      <c r="B633" s="38"/>
      <c r="C633" s="217" t="s">
        <v>666</v>
      </c>
      <c r="D633" s="217" t="s">
        <v>138</v>
      </c>
      <c r="E633" s="218" t="s">
        <v>667</v>
      </c>
      <c r="F633" s="219" t="s">
        <v>668</v>
      </c>
      <c r="G633" s="220" t="s">
        <v>272</v>
      </c>
      <c r="H633" s="221">
        <v>2</v>
      </c>
      <c r="I633" s="222"/>
      <c r="J633" s="223">
        <f>ROUND(I633*H633,2)</f>
        <v>0</v>
      </c>
      <c r="K633" s="219" t="s">
        <v>142</v>
      </c>
      <c r="L633" s="43"/>
      <c r="M633" s="224" t="s">
        <v>1</v>
      </c>
      <c r="N633" s="225" t="s">
        <v>42</v>
      </c>
      <c r="O633" s="90"/>
      <c r="P633" s="226">
        <f>O633*H633</f>
        <v>0</v>
      </c>
      <c r="Q633" s="226">
        <v>0</v>
      </c>
      <c r="R633" s="226">
        <f>Q633*H633</f>
        <v>0</v>
      </c>
      <c r="S633" s="226">
        <v>0.11</v>
      </c>
      <c r="T633" s="227">
        <f>S633*H633</f>
        <v>0.22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228" t="s">
        <v>259</v>
      </c>
      <c r="AT633" s="228" t="s">
        <v>138</v>
      </c>
      <c r="AU633" s="228" t="s">
        <v>86</v>
      </c>
      <c r="AY633" s="16" t="s">
        <v>136</v>
      </c>
      <c r="BE633" s="229">
        <f>IF(N633="základní",J633,0)</f>
        <v>0</v>
      </c>
      <c r="BF633" s="229">
        <f>IF(N633="snížená",J633,0)</f>
        <v>0</v>
      </c>
      <c r="BG633" s="229">
        <f>IF(N633="zákl. přenesená",J633,0)</f>
        <v>0</v>
      </c>
      <c r="BH633" s="229">
        <f>IF(N633="sníž. přenesená",J633,0)</f>
        <v>0</v>
      </c>
      <c r="BI633" s="229">
        <f>IF(N633="nulová",J633,0)</f>
        <v>0</v>
      </c>
      <c r="BJ633" s="16" t="s">
        <v>82</v>
      </c>
      <c r="BK633" s="229">
        <f>ROUND(I633*H633,2)</f>
        <v>0</v>
      </c>
      <c r="BL633" s="16" t="s">
        <v>259</v>
      </c>
      <c r="BM633" s="228" t="s">
        <v>669</v>
      </c>
    </row>
    <row r="634" s="2" customFormat="1">
      <c r="A634" s="37"/>
      <c r="B634" s="38"/>
      <c r="C634" s="39"/>
      <c r="D634" s="230" t="s">
        <v>144</v>
      </c>
      <c r="E634" s="39"/>
      <c r="F634" s="231" t="s">
        <v>670</v>
      </c>
      <c r="G634" s="39"/>
      <c r="H634" s="39"/>
      <c r="I634" s="232"/>
      <c r="J634" s="39"/>
      <c r="K634" s="39"/>
      <c r="L634" s="43"/>
      <c r="M634" s="233"/>
      <c r="N634" s="234"/>
      <c r="O634" s="90"/>
      <c r="P634" s="90"/>
      <c r="Q634" s="90"/>
      <c r="R634" s="90"/>
      <c r="S634" s="90"/>
      <c r="T634" s="91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T634" s="16" t="s">
        <v>144</v>
      </c>
      <c r="AU634" s="16" t="s">
        <v>86</v>
      </c>
    </row>
    <row r="635" s="13" customFormat="1">
      <c r="A635" s="13"/>
      <c r="B635" s="235"/>
      <c r="C635" s="236"/>
      <c r="D635" s="230" t="s">
        <v>146</v>
      </c>
      <c r="E635" s="237" t="s">
        <v>1</v>
      </c>
      <c r="F635" s="238" t="s">
        <v>217</v>
      </c>
      <c r="G635" s="236"/>
      <c r="H635" s="237" t="s">
        <v>1</v>
      </c>
      <c r="I635" s="239"/>
      <c r="J635" s="236"/>
      <c r="K635" s="236"/>
      <c r="L635" s="240"/>
      <c r="M635" s="241"/>
      <c r="N635" s="242"/>
      <c r="O635" s="242"/>
      <c r="P635" s="242"/>
      <c r="Q635" s="242"/>
      <c r="R635" s="242"/>
      <c r="S635" s="242"/>
      <c r="T635" s="24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4" t="s">
        <v>146</v>
      </c>
      <c r="AU635" s="244" t="s">
        <v>86</v>
      </c>
      <c r="AV635" s="13" t="s">
        <v>82</v>
      </c>
      <c r="AW635" s="13" t="s">
        <v>32</v>
      </c>
      <c r="AX635" s="13" t="s">
        <v>77</v>
      </c>
      <c r="AY635" s="244" t="s">
        <v>136</v>
      </c>
    </row>
    <row r="636" s="14" customFormat="1">
      <c r="A636" s="14"/>
      <c r="B636" s="245"/>
      <c r="C636" s="246"/>
      <c r="D636" s="230" t="s">
        <v>146</v>
      </c>
      <c r="E636" s="247" t="s">
        <v>1</v>
      </c>
      <c r="F636" s="248" t="s">
        <v>671</v>
      </c>
      <c r="G636" s="246"/>
      <c r="H636" s="249">
        <v>2</v>
      </c>
      <c r="I636" s="250"/>
      <c r="J636" s="246"/>
      <c r="K636" s="246"/>
      <c r="L636" s="251"/>
      <c r="M636" s="252"/>
      <c r="N636" s="253"/>
      <c r="O636" s="253"/>
      <c r="P636" s="253"/>
      <c r="Q636" s="253"/>
      <c r="R636" s="253"/>
      <c r="S636" s="253"/>
      <c r="T636" s="25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5" t="s">
        <v>146</v>
      </c>
      <c r="AU636" s="255" t="s">
        <v>86</v>
      </c>
      <c r="AV636" s="14" t="s">
        <v>86</v>
      </c>
      <c r="AW636" s="14" t="s">
        <v>32</v>
      </c>
      <c r="AX636" s="14" t="s">
        <v>77</v>
      </c>
      <c r="AY636" s="255" t="s">
        <v>136</v>
      </c>
    </row>
    <row r="637" s="2" customFormat="1" ht="19.8" customHeight="1">
      <c r="A637" s="37"/>
      <c r="B637" s="38"/>
      <c r="C637" s="217" t="s">
        <v>672</v>
      </c>
      <c r="D637" s="217" t="s">
        <v>138</v>
      </c>
      <c r="E637" s="218" t="s">
        <v>673</v>
      </c>
      <c r="F637" s="219" t="s">
        <v>674</v>
      </c>
      <c r="G637" s="220" t="s">
        <v>272</v>
      </c>
      <c r="H637" s="221">
        <v>1</v>
      </c>
      <c r="I637" s="222"/>
      <c r="J637" s="223">
        <f>ROUND(I637*H637,2)</f>
        <v>0</v>
      </c>
      <c r="K637" s="219" t="s">
        <v>142</v>
      </c>
      <c r="L637" s="43"/>
      <c r="M637" s="224" t="s">
        <v>1</v>
      </c>
      <c r="N637" s="225" t="s">
        <v>42</v>
      </c>
      <c r="O637" s="90"/>
      <c r="P637" s="226">
        <f>O637*H637</f>
        <v>0</v>
      </c>
      <c r="Q637" s="226">
        <v>0</v>
      </c>
      <c r="R637" s="226">
        <f>Q637*H637</f>
        <v>0</v>
      </c>
      <c r="S637" s="226">
        <v>0.035000000000000003</v>
      </c>
      <c r="T637" s="227">
        <f>S637*H637</f>
        <v>0.035000000000000003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228" t="s">
        <v>259</v>
      </c>
      <c r="AT637" s="228" t="s">
        <v>138</v>
      </c>
      <c r="AU637" s="228" t="s">
        <v>86</v>
      </c>
      <c r="AY637" s="16" t="s">
        <v>136</v>
      </c>
      <c r="BE637" s="229">
        <f>IF(N637="základní",J637,0)</f>
        <v>0</v>
      </c>
      <c r="BF637" s="229">
        <f>IF(N637="snížená",J637,0)</f>
        <v>0</v>
      </c>
      <c r="BG637" s="229">
        <f>IF(N637="zákl. přenesená",J637,0)</f>
        <v>0</v>
      </c>
      <c r="BH637" s="229">
        <f>IF(N637="sníž. přenesená",J637,0)</f>
        <v>0</v>
      </c>
      <c r="BI637" s="229">
        <f>IF(N637="nulová",J637,0)</f>
        <v>0</v>
      </c>
      <c r="BJ637" s="16" t="s">
        <v>82</v>
      </c>
      <c r="BK637" s="229">
        <f>ROUND(I637*H637,2)</f>
        <v>0</v>
      </c>
      <c r="BL637" s="16" t="s">
        <v>259</v>
      </c>
      <c r="BM637" s="228" t="s">
        <v>675</v>
      </c>
    </row>
    <row r="638" s="2" customFormat="1">
      <c r="A638" s="37"/>
      <c r="B638" s="38"/>
      <c r="C638" s="39"/>
      <c r="D638" s="230" t="s">
        <v>144</v>
      </c>
      <c r="E638" s="39"/>
      <c r="F638" s="231" t="s">
        <v>676</v>
      </c>
      <c r="G638" s="39"/>
      <c r="H638" s="39"/>
      <c r="I638" s="232"/>
      <c r="J638" s="39"/>
      <c r="K638" s="39"/>
      <c r="L638" s="43"/>
      <c r="M638" s="233"/>
      <c r="N638" s="234"/>
      <c r="O638" s="90"/>
      <c r="P638" s="90"/>
      <c r="Q638" s="90"/>
      <c r="R638" s="90"/>
      <c r="S638" s="90"/>
      <c r="T638" s="91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T638" s="16" t="s">
        <v>144</v>
      </c>
      <c r="AU638" s="16" t="s">
        <v>86</v>
      </c>
    </row>
    <row r="639" s="13" customFormat="1">
      <c r="A639" s="13"/>
      <c r="B639" s="235"/>
      <c r="C639" s="236"/>
      <c r="D639" s="230" t="s">
        <v>146</v>
      </c>
      <c r="E639" s="237" t="s">
        <v>1</v>
      </c>
      <c r="F639" s="238" t="s">
        <v>677</v>
      </c>
      <c r="G639" s="236"/>
      <c r="H639" s="237" t="s">
        <v>1</v>
      </c>
      <c r="I639" s="239"/>
      <c r="J639" s="236"/>
      <c r="K639" s="236"/>
      <c r="L639" s="240"/>
      <c r="M639" s="241"/>
      <c r="N639" s="242"/>
      <c r="O639" s="242"/>
      <c r="P639" s="242"/>
      <c r="Q639" s="242"/>
      <c r="R639" s="242"/>
      <c r="S639" s="242"/>
      <c r="T639" s="24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4" t="s">
        <v>146</v>
      </c>
      <c r="AU639" s="244" t="s">
        <v>86</v>
      </c>
      <c r="AV639" s="13" t="s">
        <v>82</v>
      </c>
      <c r="AW639" s="13" t="s">
        <v>32</v>
      </c>
      <c r="AX639" s="13" t="s">
        <v>77</v>
      </c>
      <c r="AY639" s="244" t="s">
        <v>136</v>
      </c>
    </row>
    <row r="640" s="14" customFormat="1">
      <c r="A640" s="14"/>
      <c r="B640" s="245"/>
      <c r="C640" s="246"/>
      <c r="D640" s="230" t="s">
        <v>146</v>
      </c>
      <c r="E640" s="247" t="s">
        <v>1</v>
      </c>
      <c r="F640" s="248" t="s">
        <v>678</v>
      </c>
      <c r="G640" s="246"/>
      <c r="H640" s="249">
        <v>1</v>
      </c>
      <c r="I640" s="250"/>
      <c r="J640" s="246"/>
      <c r="K640" s="246"/>
      <c r="L640" s="251"/>
      <c r="M640" s="252"/>
      <c r="N640" s="253"/>
      <c r="O640" s="253"/>
      <c r="P640" s="253"/>
      <c r="Q640" s="253"/>
      <c r="R640" s="253"/>
      <c r="S640" s="253"/>
      <c r="T640" s="25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5" t="s">
        <v>146</v>
      </c>
      <c r="AU640" s="255" t="s">
        <v>86</v>
      </c>
      <c r="AV640" s="14" t="s">
        <v>86</v>
      </c>
      <c r="AW640" s="14" t="s">
        <v>32</v>
      </c>
      <c r="AX640" s="14" t="s">
        <v>77</v>
      </c>
      <c r="AY640" s="255" t="s">
        <v>136</v>
      </c>
    </row>
    <row r="641" s="2" customFormat="1" ht="14.4" customHeight="1">
      <c r="A641" s="37"/>
      <c r="B641" s="38"/>
      <c r="C641" s="217" t="s">
        <v>679</v>
      </c>
      <c r="D641" s="217" t="s">
        <v>138</v>
      </c>
      <c r="E641" s="218" t="s">
        <v>680</v>
      </c>
      <c r="F641" s="219" t="s">
        <v>681</v>
      </c>
      <c r="G641" s="220" t="s">
        <v>182</v>
      </c>
      <c r="H641" s="221">
        <v>280.31200000000001</v>
      </c>
      <c r="I641" s="222"/>
      <c r="J641" s="223">
        <f>ROUND(I641*H641,2)</f>
        <v>0</v>
      </c>
      <c r="K641" s="219" t="s">
        <v>142</v>
      </c>
      <c r="L641" s="43"/>
      <c r="M641" s="224" t="s">
        <v>1</v>
      </c>
      <c r="N641" s="225" t="s">
        <v>42</v>
      </c>
      <c r="O641" s="90"/>
      <c r="P641" s="226">
        <f>O641*H641</f>
        <v>0</v>
      </c>
      <c r="Q641" s="226">
        <v>0</v>
      </c>
      <c r="R641" s="226">
        <f>Q641*H641</f>
        <v>0</v>
      </c>
      <c r="S641" s="226">
        <v>0.017999999999999999</v>
      </c>
      <c r="T641" s="227">
        <f>S641*H641</f>
        <v>5.0456159999999999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228" t="s">
        <v>259</v>
      </c>
      <c r="AT641" s="228" t="s">
        <v>138</v>
      </c>
      <c r="AU641" s="228" t="s">
        <v>86</v>
      </c>
      <c r="AY641" s="16" t="s">
        <v>136</v>
      </c>
      <c r="BE641" s="229">
        <f>IF(N641="základní",J641,0)</f>
        <v>0</v>
      </c>
      <c r="BF641" s="229">
        <f>IF(N641="snížená",J641,0)</f>
        <v>0</v>
      </c>
      <c r="BG641" s="229">
        <f>IF(N641="zákl. přenesená",J641,0)</f>
        <v>0</v>
      </c>
      <c r="BH641" s="229">
        <f>IF(N641="sníž. přenesená",J641,0)</f>
        <v>0</v>
      </c>
      <c r="BI641" s="229">
        <f>IF(N641="nulová",J641,0)</f>
        <v>0</v>
      </c>
      <c r="BJ641" s="16" t="s">
        <v>82</v>
      </c>
      <c r="BK641" s="229">
        <f>ROUND(I641*H641,2)</f>
        <v>0</v>
      </c>
      <c r="BL641" s="16" t="s">
        <v>259</v>
      </c>
      <c r="BM641" s="228" t="s">
        <v>682</v>
      </c>
    </row>
    <row r="642" s="2" customFormat="1">
      <c r="A642" s="37"/>
      <c r="B642" s="38"/>
      <c r="C642" s="39"/>
      <c r="D642" s="230" t="s">
        <v>144</v>
      </c>
      <c r="E642" s="39"/>
      <c r="F642" s="231" t="s">
        <v>681</v>
      </c>
      <c r="G642" s="39"/>
      <c r="H642" s="39"/>
      <c r="I642" s="232"/>
      <c r="J642" s="39"/>
      <c r="K642" s="39"/>
      <c r="L642" s="43"/>
      <c r="M642" s="233"/>
      <c r="N642" s="234"/>
      <c r="O642" s="90"/>
      <c r="P642" s="90"/>
      <c r="Q642" s="90"/>
      <c r="R642" s="90"/>
      <c r="S642" s="90"/>
      <c r="T642" s="91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T642" s="16" t="s">
        <v>144</v>
      </c>
      <c r="AU642" s="16" t="s">
        <v>86</v>
      </c>
    </row>
    <row r="643" s="13" customFormat="1">
      <c r="A643" s="13"/>
      <c r="B643" s="235"/>
      <c r="C643" s="236"/>
      <c r="D643" s="230" t="s">
        <v>146</v>
      </c>
      <c r="E643" s="237" t="s">
        <v>1</v>
      </c>
      <c r="F643" s="238" t="s">
        <v>198</v>
      </c>
      <c r="G643" s="236"/>
      <c r="H643" s="237" t="s">
        <v>1</v>
      </c>
      <c r="I643" s="239"/>
      <c r="J643" s="236"/>
      <c r="K643" s="236"/>
      <c r="L643" s="240"/>
      <c r="M643" s="241"/>
      <c r="N643" s="242"/>
      <c r="O643" s="242"/>
      <c r="P643" s="242"/>
      <c r="Q643" s="242"/>
      <c r="R643" s="242"/>
      <c r="S643" s="242"/>
      <c r="T643" s="24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4" t="s">
        <v>146</v>
      </c>
      <c r="AU643" s="244" t="s">
        <v>86</v>
      </c>
      <c r="AV643" s="13" t="s">
        <v>82</v>
      </c>
      <c r="AW643" s="13" t="s">
        <v>32</v>
      </c>
      <c r="AX643" s="13" t="s">
        <v>77</v>
      </c>
      <c r="AY643" s="244" t="s">
        <v>136</v>
      </c>
    </row>
    <row r="644" s="14" customFormat="1">
      <c r="A644" s="14"/>
      <c r="B644" s="245"/>
      <c r="C644" s="246"/>
      <c r="D644" s="230" t="s">
        <v>146</v>
      </c>
      <c r="E644" s="247" t="s">
        <v>1</v>
      </c>
      <c r="F644" s="248" t="s">
        <v>221</v>
      </c>
      <c r="G644" s="246"/>
      <c r="H644" s="249">
        <v>93.528000000000006</v>
      </c>
      <c r="I644" s="250"/>
      <c r="J644" s="246"/>
      <c r="K644" s="246"/>
      <c r="L644" s="251"/>
      <c r="M644" s="252"/>
      <c r="N644" s="253"/>
      <c r="O644" s="253"/>
      <c r="P644" s="253"/>
      <c r="Q644" s="253"/>
      <c r="R644" s="253"/>
      <c r="S644" s="253"/>
      <c r="T644" s="25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5" t="s">
        <v>146</v>
      </c>
      <c r="AU644" s="255" t="s">
        <v>86</v>
      </c>
      <c r="AV644" s="14" t="s">
        <v>86</v>
      </c>
      <c r="AW644" s="14" t="s">
        <v>32</v>
      </c>
      <c r="AX644" s="14" t="s">
        <v>77</v>
      </c>
      <c r="AY644" s="255" t="s">
        <v>136</v>
      </c>
    </row>
    <row r="645" s="13" customFormat="1">
      <c r="A645" s="13"/>
      <c r="B645" s="235"/>
      <c r="C645" s="236"/>
      <c r="D645" s="230" t="s">
        <v>146</v>
      </c>
      <c r="E645" s="237" t="s">
        <v>1</v>
      </c>
      <c r="F645" s="238" t="s">
        <v>202</v>
      </c>
      <c r="G645" s="236"/>
      <c r="H645" s="237" t="s">
        <v>1</v>
      </c>
      <c r="I645" s="239"/>
      <c r="J645" s="236"/>
      <c r="K645" s="236"/>
      <c r="L645" s="240"/>
      <c r="M645" s="241"/>
      <c r="N645" s="242"/>
      <c r="O645" s="242"/>
      <c r="P645" s="242"/>
      <c r="Q645" s="242"/>
      <c r="R645" s="242"/>
      <c r="S645" s="242"/>
      <c r="T645" s="24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4" t="s">
        <v>146</v>
      </c>
      <c r="AU645" s="244" t="s">
        <v>86</v>
      </c>
      <c r="AV645" s="13" t="s">
        <v>82</v>
      </c>
      <c r="AW645" s="13" t="s">
        <v>32</v>
      </c>
      <c r="AX645" s="13" t="s">
        <v>77</v>
      </c>
      <c r="AY645" s="244" t="s">
        <v>136</v>
      </c>
    </row>
    <row r="646" s="14" customFormat="1">
      <c r="A646" s="14"/>
      <c r="B646" s="245"/>
      <c r="C646" s="246"/>
      <c r="D646" s="230" t="s">
        <v>146</v>
      </c>
      <c r="E646" s="247" t="s">
        <v>1</v>
      </c>
      <c r="F646" s="248" t="s">
        <v>222</v>
      </c>
      <c r="G646" s="246"/>
      <c r="H646" s="249">
        <v>88.200000000000003</v>
      </c>
      <c r="I646" s="250"/>
      <c r="J646" s="246"/>
      <c r="K646" s="246"/>
      <c r="L646" s="251"/>
      <c r="M646" s="252"/>
      <c r="N646" s="253"/>
      <c r="O646" s="253"/>
      <c r="P646" s="253"/>
      <c r="Q646" s="253"/>
      <c r="R646" s="253"/>
      <c r="S646" s="253"/>
      <c r="T646" s="25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5" t="s">
        <v>146</v>
      </c>
      <c r="AU646" s="255" t="s">
        <v>86</v>
      </c>
      <c r="AV646" s="14" t="s">
        <v>86</v>
      </c>
      <c r="AW646" s="14" t="s">
        <v>32</v>
      </c>
      <c r="AX646" s="14" t="s">
        <v>77</v>
      </c>
      <c r="AY646" s="255" t="s">
        <v>136</v>
      </c>
    </row>
    <row r="647" s="13" customFormat="1">
      <c r="A647" s="13"/>
      <c r="B647" s="235"/>
      <c r="C647" s="236"/>
      <c r="D647" s="230" t="s">
        <v>146</v>
      </c>
      <c r="E647" s="237" t="s">
        <v>1</v>
      </c>
      <c r="F647" s="238" t="s">
        <v>208</v>
      </c>
      <c r="G647" s="236"/>
      <c r="H647" s="237" t="s">
        <v>1</v>
      </c>
      <c r="I647" s="239"/>
      <c r="J647" s="236"/>
      <c r="K647" s="236"/>
      <c r="L647" s="240"/>
      <c r="M647" s="241"/>
      <c r="N647" s="242"/>
      <c r="O647" s="242"/>
      <c r="P647" s="242"/>
      <c r="Q647" s="242"/>
      <c r="R647" s="242"/>
      <c r="S647" s="242"/>
      <c r="T647" s="24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4" t="s">
        <v>146</v>
      </c>
      <c r="AU647" s="244" t="s">
        <v>86</v>
      </c>
      <c r="AV647" s="13" t="s">
        <v>82</v>
      </c>
      <c r="AW647" s="13" t="s">
        <v>32</v>
      </c>
      <c r="AX647" s="13" t="s">
        <v>77</v>
      </c>
      <c r="AY647" s="244" t="s">
        <v>136</v>
      </c>
    </row>
    <row r="648" s="14" customFormat="1">
      <c r="A648" s="14"/>
      <c r="B648" s="245"/>
      <c r="C648" s="246"/>
      <c r="D648" s="230" t="s">
        <v>146</v>
      </c>
      <c r="E648" s="247" t="s">
        <v>1</v>
      </c>
      <c r="F648" s="248" t="s">
        <v>223</v>
      </c>
      <c r="G648" s="246"/>
      <c r="H648" s="249">
        <v>37.024000000000001</v>
      </c>
      <c r="I648" s="250"/>
      <c r="J648" s="246"/>
      <c r="K648" s="246"/>
      <c r="L648" s="251"/>
      <c r="M648" s="252"/>
      <c r="N648" s="253"/>
      <c r="O648" s="253"/>
      <c r="P648" s="253"/>
      <c r="Q648" s="253"/>
      <c r="R648" s="253"/>
      <c r="S648" s="253"/>
      <c r="T648" s="25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5" t="s">
        <v>146</v>
      </c>
      <c r="AU648" s="255" t="s">
        <v>86</v>
      </c>
      <c r="AV648" s="14" t="s">
        <v>86</v>
      </c>
      <c r="AW648" s="14" t="s">
        <v>32</v>
      </c>
      <c r="AX648" s="14" t="s">
        <v>77</v>
      </c>
      <c r="AY648" s="255" t="s">
        <v>136</v>
      </c>
    </row>
    <row r="649" s="13" customFormat="1">
      <c r="A649" s="13"/>
      <c r="B649" s="235"/>
      <c r="C649" s="236"/>
      <c r="D649" s="230" t="s">
        <v>146</v>
      </c>
      <c r="E649" s="237" t="s">
        <v>1</v>
      </c>
      <c r="F649" s="238" t="s">
        <v>224</v>
      </c>
      <c r="G649" s="236"/>
      <c r="H649" s="237" t="s">
        <v>1</v>
      </c>
      <c r="I649" s="239"/>
      <c r="J649" s="236"/>
      <c r="K649" s="236"/>
      <c r="L649" s="240"/>
      <c r="M649" s="241"/>
      <c r="N649" s="242"/>
      <c r="O649" s="242"/>
      <c r="P649" s="242"/>
      <c r="Q649" s="242"/>
      <c r="R649" s="242"/>
      <c r="S649" s="242"/>
      <c r="T649" s="24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4" t="s">
        <v>146</v>
      </c>
      <c r="AU649" s="244" t="s">
        <v>86</v>
      </c>
      <c r="AV649" s="13" t="s">
        <v>82</v>
      </c>
      <c r="AW649" s="13" t="s">
        <v>32</v>
      </c>
      <c r="AX649" s="13" t="s">
        <v>77</v>
      </c>
      <c r="AY649" s="244" t="s">
        <v>136</v>
      </c>
    </row>
    <row r="650" s="14" customFormat="1">
      <c r="A650" s="14"/>
      <c r="B650" s="245"/>
      <c r="C650" s="246"/>
      <c r="D650" s="230" t="s">
        <v>146</v>
      </c>
      <c r="E650" s="247" t="s">
        <v>1</v>
      </c>
      <c r="F650" s="248" t="s">
        <v>225</v>
      </c>
      <c r="G650" s="246"/>
      <c r="H650" s="249">
        <v>61.560000000000002</v>
      </c>
      <c r="I650" s="250"/>
      <c r="J650" s="246"/>
      <c r="K650" s="246"/>
      <c r="L650" s="251"/>
      <c r="M650" s="252"/>
      <c r="N650" s="253"/>
      <c r="O650" s="253"/>
      <c r="P650" s="253"/>
      <c r="Q650" s="253"/>
      <c r="R650" s="253"/>
      <c r="S650" s="253"/>
      <c r="T650" s="25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5" t="s">
        <v>146</v>
      </c>
      <c r="AU650" s="255" t="s">
        <v>86</v>
      </c>
      <c r="AV650" s="14" t="s">
        <v>86</v>
      </c>
      <c r="AW650" s="14" t="s">
        <v>32</v>
      </c>
      <c r="AX650" s="14" t="s">
        <v>77</v>
      </c>
      <c r="AY650" s="255" t="s">
        <v>136</v>
      </c>
    </row>
    <row r="651" s="2" customFormat="1" ht="14.4" customHeight="1">
      <c r="A651" s="37"/>
      <c r="B651" s="38"/>
      <c r="C651" s="217" t="s">
        <v>683</v>
      </c>
      <c r="D651" s="217" t="s">
        <v>138</v>
      </c>
      <c r="E651" s="218" t="s">
        <v>684</v>
      </c>
      <c r="F651" s="219" t="s">
        <v>685</v>
      </c>
      <c r="G651" s="220" t="s">
        <v>182</v>
      </c>
      <c r="H651" s="221">
        <v>91.299999999999997</v>
      </c>
      <c r="I651" s="222"/>
      <c r="J651" s="223">
        <f>ROUND(I651*H651,2)</f>
        <v>0</v>
      </c>
      <c r="K651" s="219" t="s">
        <v>142</v>
      </c>
      <c r="L651" s="43"/>
      <c r="M651" s="224" t="s">
        <v>1</v>
      </c>
      <c r="N651" s="225" t="s">
        <v>42</v>
      </c>
      <c r="O651" s="90"/>
      <c r="P651" s="226">
        <f>O651*H651</f>
        <v>0</v>
      </c>
      <c r="Q651" s="226">
        <v>0</v>
      </c>
      <c r="R651" s="226">
        <f>Q651*H651</f>
        <v>0</v>
      </c>
      <c r="S651" s="226">
        <v>0.0040000000000000001</v>
      </c>
      <c r="T651" s="227">
        <f>S651*H651</f>
        <v>0.36519999999999997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228" t="s">
        <v>259</v>
      </c>
      <c r="AT651" s="228" t="s">
        <v>138</v>
      </c>
      <c r="AU651" s="228" t="s">
        <v>86</v>
      </c>
      <c r="AY651" s="16" t="s">
        <v>136</v>
      </c>
      <c r="BE651" s="229">
        <f>IF(N651="základní",J651,0)</f>
        <v>0</v>
      </c>
      <c r="BF651" s="229">
        <f>IF(N651="snížená",J651,0)</f>
        <v>0</v>
      </c>
      <c r="BG651" s="229">
        <f>IF(N651="zákl. přenesená",J651,0)</f>
        <v>0</v>
      </c>
      <c r="BH651" s="229">
        <f>IF(N651="sníž. přenesená",J651,0)</f>
        <v>0</v>
      </c>
      <c r="BI651" s="229">
        <f>IF(N651="nulová",J651,0)</f>
        <v>0</v>
      </c>
      <c r="BJ651" s="16" t="s">
        <v>82</v>
      </c>
      <c r="BK651" s="229">
        <f>ROUND(I651*H651,2)</f>
        <v>0</v>
      </c>
      <c r="BL651" s="16" t="s">
        <v>259</v>
      </c>
      <c r="BM651" s="228" t="s">
        <v>686</v>
      </c>
    </row>
    <row r="652" s="2" customFormat="1">
      <c r="A652" s="37"/>
      <c r="B652" s="38"/>
      <c r="C652" s="39"/>
      <c r="D652" s="230" t="s">
        <v>144</v>
      </c>
      <c r="E652" s="39"/>
      <c r="F652" s="231" t="s">
        <v>687</v>
      </c>
      <c r="G652" s="39"/>
      <c r="H652" s="39"/>
      <c r="I652" s="232"/>
      <c r="J652" s="39"/>
      <c r="K652" s="39"/>
      <c r="L652" s="43"/>
      <c r="M652" s="233"/>
      <c r="N652" s="234"/>
      <c r="O652" s="90"/>
      <c r="P652" s="90"/>
      <c r="Q652" s="90"/>
      <c r="R652" s="90"/>
      <c r="S652" s="90"/>
      <c r="T652" s="91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T652" s="16" t="s">
        <v>144</v>
      </c>
      <c r="AU652" s="16" t="s">
        <v>86</v>
      </c>
    </row>
    <row r="653" s="13" customFormat="1">
      <c r="A653" s="13"/>
      <c r="B653" s="235"/>
      <c r="C653" s="236"/>
      <c r="D653" s="230" t="s">
        <v>146</v>
      </c>
      <c r="E653" s="237" t="s">
        <v>1</v>
      </c>
      <c r="F653" s="238" t="s">
        <v>688</v>
      </c>
      <c r="G653" s="236"/>
      <c r="H653" s="237" t="s">
        <v>1</v>
      </c>
      <c r="I653" s="239"/>
      <c r="J653" s="236"/>
      <c r="K653" s="236"/>
      <c r="L653" s="240"/>
      <c r="M653" s="241"/>
      <c r="N653" s="242"/>
      <c r="O653" s="242"/>
      <c r="P653" s="242"/>
      <c r="Q653" s="242"/>
      <c r="R653" s="242"/>
      <c r="S653" s="242"/>
      <c r="T653" s="24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4" t="s">
        <v>146</v>
      </c>
      <c r="AU653" s="244" t="s">
        <v>86</v>
      </c>
      <c r="AV653" s="13" t="s">
        <v>82</v>
      </c>
      <c r="AW653" s="13" t="s">
        <v>32</v>
      </c>
      <c r="AX653" s="13" t="s">
        <v>77</v>
      </c>
      <c r="AY653" s="244" t="s">
        <v>136</v>
      </c>
    </row>
    <row r="654" s="13" customFormat="1">
      <c r="A654" s="13"/>
      <c r="B654" s="235"/>
      <c r="C654" s="236"/>
      <c r="D654" s="230" t="s">
        <v>146</v>
      </c>
      <c r="E654" s="237" t="s">
        <v>1</v>
      </c>
      <c r="F654" s="238" t="s">
        <v>689</v>
      </c>
      <c r="G654" s="236"/>
      <c r="H654" s="237" t="s">
        <v>1</v>
      </c>
      <c r="I654" s="239"/>
      <c r="J654" s="236"/>
      <c r="K654" s="236"/>
      <c r="L654" s="240"/>
      <c r="M654" s="241"/>
      <c r="N654" s="242"/>
      <c r="O654" s="242"/>
      <c r="P654" s="242"/>
      <c r="Q654" s="242"/>
      <c r="R654" s="242"/>
      <c r="S654" s="242"/>
      <c r="T654" s="24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4" t="s">
        <v>146</v>
      </c>
      <c r="AU654" s="244" t="s">
        <v>86</v>
      </c>
      <c r="AV654" s="13" t="s">
        <v>82</v>
      </c>
      <c r="AW654" s="13" t="s">
        <v>32</v>
      </c>
      <c r="AX654" s="13" t="s">
        <v>77</v>
      </c>
      <c r="AY654" s="244" t="s">
        <v>136</v>
      </c>
    </row>
    <row r="655" s="14" customFormat="1">
      <c r="A655" s="14"/>
      <c r="B655" s="245"/>
      <c r="C655" s="246"/>
      <c r="D655" s="230" t="s">
        <v>146</v>
      </c>
      <c r="E655" s="247" t="s">
        <v>1</v>
      </c>
      <c r="F655" s="248" t="s">
        <v>285</v>
      </c>
      <c r="G655" s="246"/>
      <c r="H655" s="249">
        <v>12.1</v>
      </c>
      <c r="I655" s="250"/>
      <c r="J655" s="246"/>
      <c r="K655" s="246"/>
      <c r="L655" s="251"/>
      <c r="M655" s="252"/>
      <c r="N655" s="253"/>
      <c r="O655" s="253"/>
      <c r="P655" s="253"/>
      <c r="Q655" s="253"/>
      <c r="R655" s="253"/>
      <c r="S655" s="253"/>
      <c r="T655" s="254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5" t="s">
        <v>146</v>
      </c>
      <c r="AU655" s="255" t="s">
        <v>86</v>
      </c>
      <c r="AV655" s="14" t="s">
        <v>86</v>
      </c>
      <c r="AW655" s="14" t="s">
        <v>32</v>
      </c>
      <c r="AX655" s="14" t="s">
        <v>77</v>
      </c>
      <c r="AY655" s="255" t="s">
        <v>136</v>
      </c>
    </row>
    <row r="656" s="14" customFormat="1">
      <c r="A656" s="14"/>
      <c r="B656" s="245"/>
      <c r="C656" s="246"/>
      <c r="D656" s="230" t="s">
        <v>146</v>
      </c>
      <c r="E656" s="247" t="s">
        <v>1</v>
      </c>
      <c r="F656" s="248" t="s">
        <v>286</v>
      </c>
      <c r="G656" s="246"/>
      <c r="H656" s="249">
        <v>33.549999999999997</v>
      </c>
      <c r="I656" s="250"/>
      <c r="J656" s="246"/>
      <c r="K656" s="246"/>
      <c r="L656" s="251"/>
      <c r="M656" s="252"/>
      <c r="N656" s="253"/>
      <c r="O656" s="253"/>
      <c r="P656" s="253"/>
      <c r="Q656" s="253"/>
      <c r="R656" s="253"/>
      <c r="S656" s="253"/>
      <c r="T656" s="25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5" t="s">
        <v>146</v>
      </c>
      <c r="AU656" s="255" t="s">
        <v>86</v>
      </c>
      <c r="AV656" s="14" t="s">
        <v>86</v>
      </c>
      <c r="AW656" s="14" t="s">
        <v>32</v>
      </c>
      <c r="AX656" s="14" t="s">
        <v>77</v>
      </c>
      <c r="AY656" s="255" t="s">
        <v>136</v>
      </c>
    </row>
    <row r="657" s="14" customFormat="1">
      <c r="A657" s="14"/>
      <c r="B657" s="245"/>
      <c r="C657" s="246"/>
      <c r="D657" s="230" t="s">
        <v>146</v>
      </c>
      <c r="E657" s="247" t="s">
        <v>1</v>
      </c>
      <c r="F657" s="248" t="s">
        <v>287</v>
      </c>
      <c r="G657" s="246"/>
      <c r="H657" s="249">
        <v>33.549999999999997</v>
      </c>
      <c r="I657" s="250"/>
      <c r="J657" s="246"/>
      <c r="K657" s="246"/>
      <c r="L657" s="251"/>
      <c r="M657" s="252"/>
      <c r="N657" s="253"/>
      <c r="O657" s="253"/>
      <c r="P657" s="253"/>
      <c r="Q657" s="253"/>
      <c r="R657" s="253"/>
      <c r="S657" s="253"/>
      <c r="T657" s="25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5" t="s">
        <v>146</v>
      </c>
      <c r="AU657" s="255" t="s">
        <v>86</v>
      </c>
      <c r="AV657" s="14" t="s">
        <v>86</v>
      </c>
      <c r="AW657" s="14" t="s">
        <v>32</v>
      </c>
      <c r="AX657" s="14" t="s">
        <v>77</v>
      </c>
      <c r="AY657" s="255" t="s">
        <v>136</v>
      </c>
    </row>
    <row r="658" s="14" customFormat="1">
      <c r="A658" s="14"/>
      <c r="B658" s="245"/>
      <c r="C658" s="246"/>
      <c r="D658" s="230" t="s">
        <v>146</v>
      </c>
      <c r="E658" s="247" t="s">
        <v>1</v>
      </c>
      <c r="F658" s="248" t="s">
        <v>288</v>
      </c>
      <c r="G658" s="246"/>
      <c r="H658" s="249">
        <v>12.1</v>
      </c>
      <c r="I658" s="250"/>
      <c r="J658" s="246"/>
      <c r="K658" s="246"/>
      <c r="L658" s="251"/>
      <c r="M658" s="252"/>
      <c r="N658" s="253"/>
      <c r="O658" s="253"/>
      <c r="P658" s="253"/>
      <c r="Q658" s="253"/>
      <c r="R658" s="253"/>
      <c r="S658" s="253"/>
      <c r="T658" s="254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5" t="s">
        <v>146</v>
      </c>
      <c r="AU658" s="255" t="s">
        <v>86</v>
      </c>
      <c r="AV658" s="14" t="s">
        <v>86</v>
      </c>
      <c r="AW658" s="14" t="s">
        <v>32</v>
      </c>
      <c r="AX658" s="14" t="s">
        <v>77</v>
      </c>
      <c r="AY658" s="255" t="s">
        <v>136</v>
      </c>
    </row>
    <row r="659" s="2" customFormat="1" ht="14.4" customHeight="1">
      <c r="A659" s="37"/>
      <c r="B659" s="38"/>
      <c r="C659" s="217" t="s">
        <v>690</v>
      </c>
      <c r="D659" s="217" t="s">
        <v>138</v>
      </c>
      <c r="E659" s="218" t="s">
        <v>691</v>
      </c>
      <c r="F659" s="219" t="s">
        <v>692</v>
      </c>
      <c r="G659" s="220" t="s">
        <v>182</v>
      </c>
      <c r="H659" s="221">
        <v>91.299999999999997</v>
      </c>
      <c r="I659" s="222"/>
      <c r="J659" s="223">
        <f>ROUND(I659*H659,2)</f>
        <v>0</v>
      </c>
      <c r="K659" s="219" t="s">
        <v>142</v>
      </c>
      <c r="L659" s="43"/>
      <c r="M659" s="224" t="s">
        <v>1</v>
      </c>
      <c r="N659" s="225" t="s">
        <v>42</v>
      </c>
      <c r="O659" s="90"/>
      <c r="P659" s="226">
        <f>O659*H659</f>
        <v>0</v>
      </c>
      <c r="Q659" s="226">
        <v>0</v>
      </c>
      <c r="R659" s="226">
        <f>Q659*H659</f>
        <v>0</v>
      </c>
      <c r="S659" s="226">
        <v>0.002</v>
      </c>
      <c r="T659" s="227">
        <f>S659*H659</f>
        <v>0.18259999999999999</v>
      </c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R659" s="228" t="s">
        <v>259</v>
      </c>
      <c r="AT659" s="228" t="s">
        <v>138</v>
      </c>
      <c r="AU659" s="228" t="s">
        <v>86</v>
      </c>
      <c r="AY659" s="16" t="s">
        <v>136</v>
      </c>
      <c r="BE659" s="229">
        <f>IF(N659="základní",J659,0)</f>
        <v>0</v>
      </c>
      <c r="BF659" s="229">
        <f>IF(N659="snížená",J659,0)</f>
        <v>0</v>
      </c>
      <c r="BG659" s="229">
        <f>IF(N659="zákl. přenesená",J659,0)</f>
        <v>0</v>
      </c>
      <c r="BH659" s="229">
        <f>IF(N659="sníž. přenesená",J659,0)</f>
        <v>0</v>
      </c>
      <c r="BI659" s="229">
        <f>IF(N659="nulová",J659,0)</f>
        <v>0</v>
      </c>
      <c r="BJ659" s="16" t="s">
        <v>82</v>
      </c>
      <c r="BK659" s="229">
        <f>ROUND(I659*H659,2)</f>
        <v>0</v>
      </c>
      <c r="BL659" s="16" t="s">
        <v>259</v>
      </c>
      <c r="BM659" s="228" t="s">
        <v>693</v>
      </c>
    </row>
    <row r="660" s="2" customFormat="1">
      <c r="A660" s="37"/>
      <c r="B660" s="38"/>
      <c r="C660" s="39"/>
      <c r="D660" s="230" t="s">
        <v>144</v>
      </c>
      <c r="E660" s="39"/>
      <c r="F660" s="231" t="s">
        <v>694</v>
      </c>
      <c r="G660" s="39"/>
      <c r="H660" s="39"/>
      <c r="I660" s="232"/>
      <c r="J660" s="39"/>
      <c r="K660" s="39"/>
      <c r="L660" s="43"/>
      <c r="M660" s="233"/>
      <c r="N660" s="234"/>
      <c r="O660" s="90"/>
      <c r="P660" s="90"/>
      <c r="Q660" s="90"/>
      <c r="R660" s="90"/>
      <c r="S660" s="90"/>
      <c r="T660" s="91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T660" s="16" t="s">
        <v>144</v>
      </c>
      <c r="AU660" s="16" t="s">
        <v>86</v>
      </c>
    </row>
    <row r="661" s="2" customFormat="1" ht="22.2" customHeight="1">
      <c r="A661" s="37"/>
      <c r="B661" s="38"/>
      <c r="C661" s="217" t="s">
        <v>695</v>
      </c>
      <c r="D661" s="217" t="s">
        <v>138</v>
      </c>
      <c r="E661" s="218" t="s">
        <v>696</v>
      </c>
      <c r="F661" s="219" t="s">
        <v>697</v>
      </c>
      <c r="G661" s="220" t="s">
        <v>182</v>
      </c>
      <c r="H661" s="221">
        <v>280.31200000000001</v>
      </c>
      <c r="I661" s="222"/>
      <c r="J661" s="223">
        <f>ROUND(I661*H661,2)</f>
        <v>0</v>
      </c>
      <c r="K661" s="219" t="s">
        <v>142</v>
      </c>
      <c r="L661" s="43"/>
      <c r="M661" s="224" t="s">
        <v>1</v>
      </c>
      <c r="N661" s="225" t="s">
        <v>42</v>
      </c>
      <c r="O661" s="90"/>
      <c r="P661" s="226">
        <f>O661*H661</f>
        <v>0</v>
      </c>
      <c r="Q661" s="226">
        <v>0.00023000000000000001</v>
      </c>
      <c r="R661" s="226">
        <f>Q661*H661</f>
        <v>0.064471760000000003</v>
      </c>
      <c r="S661" s="226">
        <v>0</v>
      </c>
      <c r="T661" s="227">
        <f>S661*H661</f>
        <v>0</v>
      </c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R661" s="228" t="s">
        <v>259</v>
      </c>
      <c r="AT661" s="228" t="s">
        <v>138</v>
      </c>
      <c r="AU661" s="228" t="s">
        <v>86</v>
      </c>
      <c r="AY661" s="16" t="s">
        <v>136</v>
      </c>
      <c r="BE661" s="229">
        <f>IF(N661="základní",J661,0)</f>
        <v>0</v>
      </c>
      <c r="BF661" s="229">
        <f>IF(N661="snížená",J661,0)</f>
        <v>0</v>
      </c>
      <c r="BG661" s="229">
        <f>IF(N661="zákl. přenesená",J661,0)</f>
        <v>0</v>
      </c>
      <c r="BH661" s="229">
        <f>IF(N661="sníž. přenesená",J661,0)</f>
        <v>0</v>
      </c>
      <c r="BI661" s="229">
        <f>IF(N661="nulová",J661,0)</f>
        <v>0</v>
      </c>
      <c r="BJ661" s="16" t="s">
        <v>82</v>
      </c>
      <c r="BK661" s="229">
        <f>ROUND(I661*H661,2)</f>
        <v>0</v>
      </c>
      <c r="BL661" s="16" t="s">
        <v>259</v>
      </c>
      <c r="BM661" s="228" t="s">
        <v>698</v>
      </c>
    </row>
    <row r="662" s="2" customFormat="1">
      <c r="A662" s="37"/>
      <c r="B662" s="38"/>
      <c r="C662" s="39"/>
      <c r="D662" s="230" t="s">
        <v>144</v>
      </c>
      <c r="E662" s="39"/>
      <c r="F662" s="231" t="s">
        <v>699</v>
      </c>
      <c r="G662" s="39"/>
      <c r="H662" s="39"/>
      <c r="I662" s="232"/>
      <c r="J662" s="39"/>
      <c r="K662" s="39"/>
      <c r="L662" s="43"/>
      <c r="M662" s="233"/>
      <c r="N662" s="234"/>
      <c r="O662" s="90"/>
      <c r="P662" s="90"/>
      <c r="Q662" s="90"/>
      <c r="R662" s="90"/>
      <c r="S662" s="90"/>
      <c r="T662" s="91"/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T662" s="16" t="s">
        <v>144</v>
      </c>
      <c r="AU662" s="16" t="s">
        <v>86</v>
      </c>
    </row>
    <row r="663" s="13" customFormat="1">
      <c r="A663" s="13"/>
      <c r="B663" s="235"/>
      <c r="C663" s="236"/>
      <c r="D663" s="230" t="s">
        <v>146</v>
      </c>
      <c r="E663" s="237" t="s">
        <v>1</v>
      </c>
      <c r="F663" s="238" t="s">
        <v>198</v>
      </c>
      <c r="G663" s="236"/>
      <c r="H663" s="237" t="s">
        <v>1</v>
      </c>
      <c r="I663" s="239"/>
      <c r="J663" s="236"/>
      <c r="K663" s="236"/>
      <c r="L663" s="240"/>
      <c r="M663" s="241"/>
      <c r="N663" s="242"/>
      <c r="O663" s="242"/>
      <c r="P663" s="242"/>
      <c r="Q663" s="242"/>
      <c r="R663" s="242"/>
      <c r="S663" s="242"/>
      <c r="T663" s="24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4" t="s">
        <v>146</v>
      </c>
      <c r="AU663" s="244" t="s">
        <v>86</v>
      </c>
      <c r="AV663" s="13" t="s">
        <v>82</v>
      </c>
      <c r="AW663" s="13" t="s">
        <v>32</v>
      </c>
      <c r="AX663" s="13" t="s">
        <v>77</v>
      </c>
      <c r="AY663" s="244" t="s">
        <v>136</v>
      </c>
    </row>
    <row r="664" s="14" customFormat="1">
      <c r="A664" s="14"/>
      <c r="B664" s="245"/>
      <c r="C664" s="246"/>
      <c r="D664" s="230" t="s">
        <v>146</v>
      </c>
      <c r="E664" s="247" t="s">
        <v>1</v>
      </c>
      <c r="F664" s="248" t="s">
        <v>221</v>
      </c>
      <c r="G664" s="246"/>
      <c r="H664" s="249">
        <v>93.528000000000006</v>
      </c>
      <c r="I664" s="250"/>
      <c r="J664" s="246"/>
      <c r="K664" s="246"/>
      <c r="L664" s="251"/>
      <c r="M664" s="252"/>
      <c r="N664" s="253"/>
      <c r="O664" s="253"/>
      <c r="P664" s="253"/>
      <c r="Q664" s="253"/>
      <c r="R664" s="253"/>
      <c r="S664" s="253"/>
      <c r="T664" s="25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5" t="s">
        <v>146</v>
      </c>
      <c r="AU664" s="255" t="s">
        <v>86</v>
      </c>
      <c r="AV664" s="14" t="s">
        <v>86</v>
      </c>
      <c r="AW664" s="14" t="s">
        <v>32</v>
      </c>
      <c r="AX664" s="14" t="s">
        <v>77</v>
      </c>
      <c r="AY664" s="255" t="s">
        <v>136</v>
      </c>
    </row>
    <row r="665" s="13" customFormat="1">
      <c r="A665" s="13"/>
      <c r="B665" s="235"/>
      <c r="C665" s="236"/>
      <c r="D665" s="230" t="s">
        <v>146</v>
      </c>
      <c r="E665" s="237" t="s">
        <v>1</v>
      </c>
      <c r="F665" s="238" t="s">
        <v>202</v>
      </c>
      <c r="G665" s="236"/>
      <c r="H665" s="237" t="s">
        <v>1</v>
      </c>
      <c r="I665" s="239"/>
      <c r="J665" s="236"/>
      <c r="K665" s="236"/>
      <c r="L665" s="240"/>
      <c r="M665" s="241"/>
      <c r="N665" s="242"/>
      <c r="O665" s="242"/>
      <c r="P665" s="242"/>
      <c r="Q665" s="242"/>
      <c r="R665" s="242"/>
      <c r="S665" s="242"/>
      <c r="T665" s="24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4" t="s">
        <v>146</v>
      </c>
      <c r="AU665" s="244" t="s">
        <v>86</v>
      </c>
      <c r="AV665" s="13" t="s">
        <v>82</v>
      </c>
      <c r="AW665" s="13" t="s">
        <v>32</v>
      </c>
      <c r="AX665" s="13" t="s">
        <v>77</v>
      </c>
      <c r="AY665" s="244" t="s">
        <v>136</v>
      </c>
    </row>
    <row r="666" s="14" customFormat="1">
      <c r="A666" s="14"/>
      <c r="B666" s="245"/>
      <c r="C666" s="246"/>
      <c r="D666" s="230" t="s">
        <v>146</v>
      </c>
      <c r="E666" s="247" t="s">
        <v>1</v>
      </c>
      <c r="F666" s="248" t="s">
        <v>222</v>
      </c>
      <c r="G666" s="246"/>
      <c r="H666" s="249">
        <v>88.200000000000003</v>
      </c>
      <c r="I666" s="250"/>
      <c r="J666" s="246"/>
      <c r="K666" s="246"/>
      <c r="L666" s="251"/>
      <c r="M666" s="252"/>
      <c r="N666" s="253"/>
      <c r="O666" s="253"/>
      <c r="P666" s="253"/>
      <c r="Q666" s="253"/>
      <c r="R666" s="253"/>
      <c r="S666" s="253"/>
      <c r="T666" s="25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5" t="s">
        <v>146</v>
      </c>
      <c r="AU666" s="255" t="s">
        <v>86</v>
      </c>
      <c r="AV666" s="14" t="s">
        <v>86</v>
      </c>
      <c r="AW666" s="14" t="s">
        <v>32</v>
      </c>
      <c r="AX666" s="14" t="s">
        <v>77</v>
      </c>
      <c r="AY666" s="255" t="s">
        <v>136</v>
      </c>
    </row>
    <row r="667" s="13" customFormat="1">
      <c r="A667" s="13"/>
      <c r="B667" s="235"/>
      <c r="C667" s="236"/>
      <c r="D667" s="230" t="s">
        <v>146</v>
      </c>
      <c r="E667" s="237" t="s">
        <v>1</v>
      </c>
      <c r="F667" s="238" t="s">
        <v>208</v>
      </c>
      <c r="G667" s="236"/>
      <c r="H667" s="237" t="s">
        <v>1</v>
      </c>
      <c r="I667" s="239"/>
      <c r="J667" s="236"/>
      <c r="K667" s="236"/>
      <c r="L667" s="240"/>
      <c r="M667" s="241"/>
      <c r="N667" s="242"/>
      <c r="O667" s="242"/>
      <c r="P667" s="242"/>
      <c r="Q667" s="242"/>
      <c r="R667" s="242"/>
      <c r="S667" s="242"/>
      <c r="T667" s="24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4" t="s">
        <v>146</v>
      </c>
      <c r="AU667" s="244" t="s">
        <v>86</v>
      </c>
      <c r="AV667" s="13" t="s">
        <v>82</v>
      </c>
      <c r="AW667" s="13" t="s">
        <v>32</v>
      </c>
      <c r="AX667" s="13" t="s">
        <v>77</v>
      </c>
      <c r="AY667" s="244" t="s">
        <v>136</v>
      </c>
    </row>
    <row r="668" s="14" customFormat="1">
      <c r="A668" s="14"/>
      <c r="B668" s="245"/>
      <c r="C668" s="246"/>
      <c r="D668" s="230" t="s">
        <v>146</v>
      </c>
      <c r="E668" s="247" t="s">
        <v>1</v>
      </c>
      <c r="F668" s="248" t="s">
        <v>223</v>
      </c>
      <c r="G668" s="246"/>
      <c r="H668" s="249">
        <v>37.024000000000001</v>
      </c>
      <c r="I668" s="250"/>
      <c r="J668" s="246"/>
      <c r="K668" s="246"/>
      <c r="L668" s="251"/>
      <c r="M668" s="252"/>
      <c r="N668" s="253"/>
      <c r="O668" s="253"/>
      <c r="P668" s="253"/>
      <c r="Q668" s="253"/>
      <c r="R668" s="253"/>
      <c r="S668" s="253"/>
      <c r="T668" s="25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5" t="s">
        <v>146</v>
      </c>
      <c r="AU668" s="255" t="s">
        <v>86</v>
      </c>
      <c r="AV668" s="14" t="s">
        <v>86</v>
      </c>
      <c r="AW668" s="14" t="s">
        <v>32</v>
      </c>
      <c r="AX668" s="14" t="s">
        <v>77</v>
      </c>
      <c r="AY668" s="255" t="s">
        <v>136</v>
      </c>
    </row>
    <row r="669" s="13" customFormat="1">
      <c r="A669" s="13"/>
      <c r="B669" s="235"/>
      <c r="C669" s="236"/>
      <c r="D669" s="230" t="s">
        <v>146</v>
      </c>
      <c r="E669" s="237" t="s">
        <v>1</v>
      </c>
      <c r="F669" s="238" t="s">
        <v>224</v>
      </c>
      <c r="G669" s="236"/>
      <c r="H669" s="237" t="s">
        <v>1</v>
      </c>
      <c r="I669" s="239"/>
      <c r="J669" s="236"/>
      <c r="K669" s="236"/>
      <c r="L669" s="240"/>
      <c r="M669" s="241"/>
      <c r="N669" s="242"/>
      <c r="O669" s="242"/>
      <c r="P669" s="242"/>
      <c r="Q669" s="242"/>
      <c r="R669" s="242"/>
      <c r="S669" s="242"/>
      <c r="T669" s="24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4" t="s">
        <v>146</v>
      </c>
      <c r="AU669" s="244" t="s">
        <v>86</v>
      </c>
      <c r="AV669" s="13" t="s">
        <v>82</v>
      </c>
      <c r="AW669" s="13" t="s">
        <v>32</v>
      </c>
      <c r="AX669" s="13" t="s">
        <v>77</v>
      </c>
      <c r="AY669" s="244" t="s">
        <v>136</v>
      </c>
    </row>
    <row r="670" s="14" customFormat="1">
      <c r="A670" s="14"/>
      <c r="B670" s="245"/>
      <c r="C670" s="246"/>
      <c r="D670" s="230" t="s">
        <v>146</v>
      </c>
      <c r="E670" s="247" t="s">
        <v>1</v>
      </c>
      <c r="F670" s="248" t="s">
        <v>225</v>
      </c>
      <c r="G670" s="246"/>
      <c r="H670" s="249">
        <v>61.560000000000002</v>
      </c>
      <c r="I670" s="250"/>
      <c r="J670" s="246"/>
      <c r="K670" s="246"/>
      <c r="L670" s="251"/>
      <c r="M670" s="252"/>
      <c r="N670" s="253"/>
      <c r="O670" s="253"/>
      <c r="P670" s="253"/>
      <c r="Q670" s="253"/>
      <c r="R670" s="253"/>
      <c r="S670" s="253"/>
      <c r="T670" s="25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5" t="s">
        <v>146</v>
      </c>
      <c r="AU670" s="255" t="s">
        <v>86</v>
      </c>
      <c r="AV670" s="14" t="s">
        <v>86</v>
      </c>
      <c r="AW670" s="14" t="s">
        <v>32</v>
      </c>
      <c r="AX670" s="14" t="s">
        <v>77</v>
      </c>
      <c r="AY670" s="255" t="s">
        <v>136</v>
      </c>
    </row>
    <row r="671" s="2" customFormat="1" ht="22.2" customHeight="1">
      <c r="A671" s="37"/>
      <c r="B671" s="38"/>
      <c r="C671" s="256" t="s">
        <v>700</v>
      </c>
      <c r="D671" s="256" t="s">
        <v>173</v>
      </c>
      <c r="E671" s="257" t="s">
        <v>701</v>
      </c>
      <c r="F671" s="258" t="s">
        <v>702</v>
      </c>
      <c r="G671" s="259" t="s">
        <v>182</v>
      </c>
      <c r="H671" s="260">
        <v>280.31200000000001</v>
      </c>
      <c r="I671" s="261"/>
      <c r="J671" s="262">
        <f>ROUND(I671*H671,2)</f>
        <v>0</v>
      </c>
      <c r="K671" s="258" t="s">
        <v>1</v>
      </c>
      <c r="L671" s="263"/>
      <c r="M671" s="264" t="s">
        <v>1</v>
      </c>
      <c r="N671" s="265" t="s">
        <v>42</v>
      </c>
      <c r="O671" s="90"/>
      <c r="P671" s="226">
        <f>O671*H671</f>
        <v>0</v>
      </c>
      <c r="Q671" s="226">
        <v>0.038289999999999998</v>
      </c>
      <c r="R671" s="226">
        <f>Q671*H671</f>
        <v>10.73314648</v>
      </c>
      <c r="S671" s="226">
        <v>0</v>
      </c>
      <c r="T671" s="227">
        <f>S671*H671</f>
        <v>0</v>
      </c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R671" s="228" t="s">
        <v>258</v>
      </c>
      <c r="AT671" s="228" t="s">
        <v>173</v>
      </c>
      <c r="AU671" s="228" t="s">
        <v>86</v>
      </c>
      <c r="AY671" s="16" t="s">
        <v>136</v>
      </c>
      <c r="BE671" s="229">
        <f>IF(N671="základní",J671,0)</f>
        <v>0</v>
      </c>
      <c r="BF671" s="229">
        <f>IF(N671="snížená",J671,0)</f>
        <v>0</v>
      </c>
      <c r="BG671" s="229">
        <f>IF(N671="zákl. přenesená",J671,0)</f>
        <v>0</v>
      </c>
      <c r="BH671" s="229">
        <f>IF(N671="sníž. přenesená",J671,0)</f>
        <v>0</v>
      </c>
      <c r="BI671" s="229">
        <f>IF(N671="nulová",J671,0)</f>
        <v>0</v>
      </c>
      <c r="BJ671" s="16" t="s">
        <v>82</v>
      </c>
      <c r="BK671" s="229">
        <f>ROUND(I671*H671,2)</f>
        <v>0</v>
      </c>
      <c r="BL671" s="16" t="s">
        <v>259</v>
      </c>
      <c r="BM671" s="228" t="s">
        <v>703</v>
      </c>
    </row>
    <row r="672" s="2" customFormat="1">
      <c r="A672" s="37"/>
      <c r="B672" s="38"/>
      <c r="C672" s="39"/>
      <c r="D672" s="230" t="s">
        <v>144</v>
      </c>
      <c r="E672" s="39"/>
      <c r="F672" s="231" t="s">
        <v>702</v>
      </c>
      <c r="G672" s="39"/>
      <c r="H672" s="39"/>
      <c r="I672" s="232"/>
      <c r="J672" s="39"/>
      <c r="K672" s="39"/>
      <c r="L672" s="43"/>
      <c r="M672" s="233"/>
      <c r="N672" s="234"/>
      <c r="O672" s="90"/>
      <c r="P672" s="90"/>
      <c r="Q672" s="90"/>
      <c r="R672" s="90"/>
      <c r="S672" s="90"/>
      <c r="T672" s="91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T672" s="16" t="s">
        <v>144</v>
      </c>
      <c r="AU672" s="16" t="s">
        <v>86</v>
      </c>
    </row>
    <row r="673" s="2" customFormat="1" ht="34.8" customHeight="1">
      <c r="A673" s="37"/>
      <c r="B673" s="38"/>
      <c r="C673" s="217" t="s">
        <v>704</v>
      </c>
      <c r="D673" s="217" t="s">
        <v>138</v>
      </c>
      <c r="E673" s="218" t="s">
        <v>705</v>
      </c>
      <c r="F673" s="219" t="s">
        <v>706</v>
      </c>
      <c r="G673" s="220" t="s">
        <v>182</v>
      </c>
      <c r="H673" s="221">
        <v>45.396000000000001</v>
      </c>
      <c r="I673" s="222"/>
      <c r="J673" s="223">
        <f>ROUND(I673*H673,2)</f>
        <v>0</v>
      </c>
      <c r="K673" s="219" t="s">
        <v>142</v>
      </c>
      <c r="L673" s="43"/>
      <c r="M673" s="224" t="s">
        <v>1</v>
      </c>
      <c r="N673" s="225" t="s">
        <v>42</v>
      </c>
      <c r="O673" s="90"/>
      <c r="P673" s="226">
        <f>O673*H673</f>
        <v>0</v>
      </c>
      <c r="Q673" s="226">
        <v>0.00054000000000000001</v>
      </c>
      <c r="R673" s="226">
        <f>Q673*H673</f>
        <v>0.024513840000000002</v>
      </c>
      <c r="S673" s="226">
        <v>0</v>
      </c>
      <c r="T673" s="227">
        <f>S673*H673</f>
        <v>0</v>
      </c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R673" s="228" t="s">
        <v>259</v>
      </c>
      <c r="AT673" s="228" t="s">
        <v>138</v>
      </c>
      <c r="AU673" s="228" t="s">
        <v>86</v>
      </c>
      <c r="AY673" s="16" t="s">
        <v>136</v>
      </c>
      <c r="BE673" s="229">
        <f>IF(N673="základní",J673,0)</f>
        <v>0</v>
      </c>
      <c r="BF673" s="229">
        <f>IF(N673="snížená",J673,0)</f>
        <v>0</v>
      </c>
      <c r="BG673" s="229">
        <f>IF(N673="zákl. přenesená",J673,0)</f>
        <v>0</v>
      </c>
      <c r="BH673" s="229">
        <f>IF(N673="sníž. přenesená",J673,0)</f>
        <v>0</v>
      </c>
      <c r="BI673" s="229">
        <f>IF(N673="nulová",J673,0)</f>
        <v>0</v>
      </c>
      <c r="BJ673" s="16" t="s">
        <v>82</v>
      </c>
      <c r="BK673" s="229">
        <f>ROUND(I673*H673,2)</f>
        <v>0</v>
      </c>
      <c r="BL673" s="16" t="s">
        <v>259</v>
      </c>
      <c r="BM673" s="228" t="s">
        <v>707</v>
      </c>
    </row>
    <row r="674" s="2" customFormat="1">
      <c r="A674" s="37"/>
      <c r="B674" s="38"/>
      <c r="C674" s="39"/>
      <c r="D674" s="230" t="s">
        <v>144</v>
      </c>
      <c r="E674" s="39"/>
      <c r="F674" s="231" t="s">
        <v>708</v>
      </c>
      <c r="G674" s="39"/>
      <c r="H674" s="39"/>
      <c r="I674" s="232"/>
      <c r="J674" s="39"/>
      <c r="K674" s="39"/>
      <c r="L674" s="43"/>
      <c r="M674" s="233"/>
      <c r="N674" s="234"/>
      <c r="O674" s="90"/>
      <c r="P674" s="90"/>
      <c r="Q674" s="90"/>
      <c r="R674" s="90"/>
      <c r="S674" s="90"/>
      <c r="T674" s="91"/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T674" s="16" t="s">
        <v>144</v>
      </c>
      <c r="AU674" s="16" t="s">
        <v>86</v>
      </c>
    </row>
    <row r="675" s="13" customFormat="1">
      <c r="A675" s="13"/>
      <c r="B675" s="235"/>
      <c r="C675" s="236"/>
      <c r="D675" s="230" t="s">
        <v>146</v>
      </c>
      <c r="E675" s="237" t="s">
        <v>1</v>
      </c>
      <c r="F675" s="238" t="s">
        <v>709</v>
      </c>
      <c r="G675" s="236"/>
      <c r="H675" s="237" t="s">
        <v>1</v>
      </c>
      <c r="I675" s="239"/>
      <c r="J675" s="236"/>
      <c r="K675" s="236"/>
      <c r="L675" s="240"/>
      <c r="M675" s="241"/>
      <c r="N675" s="242"/>
      <c r="O675" s="242"/>
      <c r="P675" s="242"/>
      <c r="Q675" s="242"/>
      <c r="R675" s="242"/>
      <c r="S675" s="242"/>
      <c r="T675" s="24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4" t="s">
        <v>146</v>
      </c>
      <c r="AU675" s="244" t="s">
        <v>86</v>
      </c>
      <c r="AV675" s="13" t="s">
        <v>82</v>
      </c>
      <c r="AW675" s="13" t="s">
        <v>32</v>
      </c>
      <c r="AX675" s="13" t="s">
        <v>77</v>
      </c>
      <c r="AY675" s="244" t="s">
        <v>136</v>
      </c>
    </row>
    <row r="676" s="13" customFormat="1">
      <c r="A676" s="13"/>
      <c r="B676" s="235"/>
      <c r="C676" s="236"/>
      <c r="D676" s="230" t="s">
        <v>146</v>
      </c>
      <c r="E676" s="237" t="s">
        <v>1</v>
      </c>
      <c r="F676" s="238" t="s">
        <v>227</v>
      </c>
      <c r="G676" s="236"/>
      <c r="H676" s="237" t="s">
        <v>1</v>
      </c>
      <c r="I676" s="239"/>
      <c r="J676" s="236"/>
      <c r="K676" s="236"/>
      <c r="L676" s="240"/>
      <c r="M676" s="241"/>
      <c r="N676" s="242"/>
      <c r="O676" s="242"/>
      <c r="P676" s="242"/>
      <c r="Q676" s="242"/>
      <c r="R676" s="242"/>
      <c r="S676" s="242"/>
      <c r="T676" s="24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4" t="s">
        <v>146</v>
      </c>
      <c r="AU676" s="244" t="s">
        <v>86</v>
      </c>
      <c r="AV676" s="13" t="s">
        <v>82</v>
      </c>
      <c r="AW676" s="13" t="s">
        <v>32</v>
      </c>
      <c r="AX676" s="13" t="s">
        <v>77</v>
      </c>
      <c r="AY676" s="244" t="s">
        <v>136</v>
      </c>
    </row>
    <row r="677" s="13" customFormat="1">
      <c r="A677" s="13"/>
      <c r="B677" s="235"/>
      <c r="C677" s="236"/>
      <c r="D677" s="230" t="s">
        <v>146</v>
      </c>
      <c r="E677" s="237" t="s">
        <v>1</v>
      </c>
      <c r="F677" s="238" t="s">
        <v>228</v>
      </c>
      <c r="G677" s="236"/>
      <c r="H677" s="237" t="s">
        <v>1</v>
      </c>
      <c r="I677" s="239"/>
      <c r="J677" s="236"/>
      <c r="K677" s="236"/>
      <c r="L677" s="240"/>
      <c r="M677" s="241"/>
      <c r="N677" s="242"/>
      <c r="O677" s="242"/>
      <c r="P677" s="242"/>
      <c r="Q677" s="242"/>
      <c r="R677" s="242"/>
      <c r="S677" s="242"/>
      <c r="T677" s="24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4" t="s">
        <v>146</v>
      </c>
      <c r="AU677" s="244" t="s">
        <v>86</v>
      </c>
      <c r="AV677" s="13" t="s">
        <v>82</v>
      </c>
      <c r="AW677" s="13" t="s">
        <v>32</v>
      </c>
      <c r="AX677" s="13" t="s">
        <v>77</v>
      </c>
      <c r="AY677" s="244" t="s">
        <v>136</v>
      </c>
    </row>
    <row r="678" s="14" customFormat="1">
      <c r="A678" s="14"/>
      <c r="B678" s="245"/>
      <c r="C678" s="246"/>
      <c r="D678" s="230" t="s">
        <v>146</v>
      </c>
      <c r="E678" s="247" t="s">
        <v>1</v>
      </c>
      <c r="F678" s="248" t="s">
        <v>231</v>
      </c>
      <c r="G678" s="246"/>
      <c r="H678" s="249">
        <v>22.698</v>
      </c>
      <c r="I678" s="250"/>
      <c r="J678" s="246"/>
      <c r="K678" s="246"/>
      <c r="L678" s="251"/>
      <c r="M678" s="252"/>
      <c r="N678" s="253"/>
      <c r="O678" s="253"/>
      <c r="P678" s="253"/>
      <c r="Q678" s="253"/>
      <c r="R678" s="253"/>
      <c r="S678" s="253"/>
      <c r="T678" s="25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5" t="s">
        <v>146</v>
      </c>
      <c r="AU678" s="255" t="s">
        <v>86</v>
      </c>
      <c r="AV678" s="14" t="s">
        <v>86</v>
      </c>
      <c r="AW678" s="14" t="s">
        <v>32</v>
      </c>
      <c r="AX678" s="14" t="s">
        <v>77</v>
      </c>
      <c r="AY678" s="255" t="s">
        <v>136</v>
      </c>
    </row>
    <row r="679" s="13" customFormat="1">
      <c r="A679" s="13"/>
      <c r="B679" s="235"/>
      <c r="C679" s="236"/>
      <c r="D679" s="230" t="s">
        <v>146</v>
      </c>
      <c r="E679" s="237" t="s">
        <v>1</v>
      </c>
      <c r="F679" s="238" t="s">
        <v>232</v>
      </c>
      <c r="G679" s="236"/>
      <c r="H679" s="237" t="s">
        <v>1</v>
      </c>
      <c r="I679" s="239"/>
      <c r="J679" s="236"/>
      <c r="K679" s="236"/>
      <c r="L679" s="240"/>
      <c r="M679" s="241"/>
      <c r="N679" s="242"/>
      <c r="O679" s="242"/>
      <c r="P679" s="242"/>
      <c r="Q679" s="242"/>
      <c r="R679" s="242"/>
      <c r="S679" s="242"/>
      <c r="T679" s="24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4" t="s">
        <v>146</v>
      </c>
      <c r="AU679" s="244" t="s">
        <v>86</v>
      </c>
      <c r="AV679" s="13" t="s">
        <v>82</v>
      </c>
      <c r="AW679" s="13" t="s">
        <v>32</v>
      </c>
      <c r="AX679" s="13" t="s">
        <v>77</v>
      </c>
      <c r="AY679" s="244" t="s">
        <v>136</v>
      </c>
    </row>
    <row r="680" s="14" customFormat="1">
      <c r="A680" s="14"/>
      <c r="B680" s="245"/>
      <c r="C680" s="246"/>
      <c r="D680" s="230" t="s">
        <v>146</v>
      </c>
      <c r="E680" s="247" t="s">
        <v>1</v>
      </c>
      <c r="F680" s="248" t="s">
        <v>231</v>
      </c>
      <c r="G680" s="246"/>
      <c r="H680" s="249">
        <v>22.698</v>
      </c>
      <c r="I680" s="250"/>
      <c r="J680" s="246"/>
      <c r="K680" s="246"/>
      <c r="L680" s="251"/>
      <c r="M680" s="252"/>
      <c r="N680" s="253"/>
      <c r="O680" s="253"/>
      <c r="P680" s="253"/>
      <c r="Q680" s="253"/>
      <c r="R680" s="253"/>
      <c r="S680" s="253"/>
      <c r="T680" s="25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5" t="s">
        <v>146</v>
      </c>
      <c r="AU680" s="255" t="s">
        <v>86</v>
      </c>
      <c r="AV680" s="14" t="s">
        <v>86</v>
      </c>
      <c r="AW680" s="14" t="s">
        <v>32</v>
      </c>
      <c r="AX680" s="14" t="s">
        <v>77</v>
      </c>
      <c r="AY680" s="255" t="s">
        <v>136</v>
      </c>
    </row>
    <row r="681" s="2" customFormat="1" ht="22.2" customHeight="1">
      <c r="A681" s="37"/>
      <c r="B681" s="38"/>
      <c r="C681" s="256" t="s">
        <v>710</v>
      </c>
      <c r="D681" s="256" t="s">
        <v>173</v>
      </c>
      <c r="E681" s="257" t="s">
        <v>711</v>
      </c>
      <c r="F681" s="258" t="s">
        <v>712</v>
      </c>
      <c r="G681" s="259" t="s">
        <v>182</v>
      </c>
      <c r="H681" s="260">
        <v>45.396000000000001</v>
      </c>
      <c r="I681" s="261"/>
      <c r="J681" s="262">
        <f>ROUND(I681*H681,2)</f>
        <v>0</v>
      </c>
      <c r="K681" s="258" t="s">
        <v>142</v>
      </c>
      <c r="L681" s="263"/>
      <c r="M681" s="264" t="s">
        <v>1</v>
      </c>
      <c r="N681" s="265" t="s">
        <v>42</v>
      </c>
      <c r="O681" s="90"/>
      <c r="P681" s="226">
        <f>O681*H681</f>
        <v>0</v>
      </c>
      <c r="Q681" s="226">
        <v>0.025999999999999999</v>
      </c>
      <c r="R681" s="226">
        <f>Q681*H681</f>
        <v>1.180296</v>
      </c>
      <c r="S681" s="226">
        <v>0</v>
      </c>
      <c r="T681" s="227">
        <f>S681*H681</f>
        <v>0</v>
      </c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R681" s="228" t="s">
        <v>258</v>
      </c>
      <c r="AT681" s="228" t="s">
        <v>173</v>
      </c>
      <c r="AU681" s="228" t="s">
        <v>86</v>
      </c>
      <c r="AY681" s="16" t="s">
        <v>136</v>
      </c>
      <c r="BE681" s="229">
        <f>IF(N681="základní",J681,0)</f>
        <v>0</v>
      </c>
      <c r="BF681" s="229">
        <f>IF(N681="snížená",J681,0)</f>
        <v>0</v>
      </c>
      <c r="BG681" s="229">
        <f>IF(N681="zákl. přenesená",J681,0)</f>
        <v>0</v>
      </c>
      <c r="BH681" s="229">
        <f>IF(N681="sníž. přenesená",J681,0)</f>
        <v>0</v>
      </c>
      <c r="BI681" s="229">
        <f>IF(N681="nulová",J681,0)</f>
        <v>0</v>
      </c>
      <c r="BJ681" s="16" t="s">
        <v>82</v>
      </c>
      <c r="BK681" s="229">
        <f>ROUND(I681*H681,2)</f>
        <v>0</v>
      </c>
      <c r="BL681" s="16" t="s">
        <v>259</v>
      </c>
      <c r="BM681" s="228" t="s">
        <v>713</v>
      </c>
    </row>
    <row r="682" s="2" customFormat="1">
      <c r="A682" s="37"/>
      <c r="B682" s="38"/>
      <c r="C682" s="39"/>
      <c r="D682" s="230" t="s">
        <v>144</v>
      </c>
      <c r="E682" s="39"/>
      <c r="F682" s="231" t="s">
        <v>712</v>
      </c>
      <c r="G682" s="39"/>
      <c r="H682" s="39"/>
      <c r="I682" s="232"/>
      <c r="J682" s="39"/>
      <c r="K682" s="39"/>
      <c r="L682" s="43"/>
      <c r="M682" s="233"/>
      <c r="N682" s="234"/>
      <c r="O682" s="90"/>
      <c r="P682" s="90"/>
      <c r="Q682" s="90"/>
      <c r="R682" s="90"/>
      <c r="S682" s="90"/>
      <c r="T682" s="91"/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T682" s="16" t="s">
        <v>144</v>
      </c>
      <c r="AU682" s="16" t="s">
        <v>86</v>
      </c>
    </row>
    <row r="683" s="13" customFormat="1">
      <c r="A683" s="13"/>
      <c r="B683" s="235"/>
      <c r="C683" s="236"/>
      <c r="D683" s="230" t="s">
        <v>146</v>
      </c>
      <c r="E683" s="237" t="s">
        <v>1</v>
      </c>
      <c r="F683" s="238" t="s">
        <v>709</v>
      </c>
      <c r="G683" s="236"/>
      <c r="H683" s="237" t="s">
        <v>1</v>
      </c>
      <c r="I683" s="239"/>
      <c r="J683" s="236"/>
      <c r="K683" s="236"/>
      <c r="L683" s="240"/>
      <c r="M683" s="241"/>
      <c r="N683" s="242"/>
      <c r="O683" s="242"/>
      <c r="P683" s="242"/>
      <c r="Q683" s="242"/>
      <c r="R683" s="242"/>
      <c r="S683" s="242"/>
      <c r="T683" s="24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4" t="s">
        <v>146</v>
      </c>
      <c r="AU683" s="244" t="s">
        <v>86</v>
      </c>
      <c r="AV683" s="13" t="s">
        <v>82</v>
      </c>
      <c r="AW683" s="13" t="s">
        <v>32</v>
      </c>
      <c r="AX683" s="13" t="s">
        <v>77</v>
      </c>
      <c r="AY683" s="244" t="s">
        <v>136</v>
      </c>
    </row>
    <row r="684" s="13" customFormat="1">
      <c r="A684" s="13"/>
      <c r="B684" s="235"/>
      <c r="C684" s="236"/>
      <c r="D684" s="230" t="s">
        <v>146</v>
      </c>
      <c r="E684" s="237" t="s">
        <v>1</v>
      </c>
      <c r="F684" s="238" t="s">
        <v>227</v>
      </c>
      <c r="G684" s="236"/>
      <c r="H684" s="237" t="s">
        <v>1</v>
      </c>
      <c r="I684" s="239"/>
      <c r="J684" s="236"/>
      <c r="K684" s="236"/>
      <c r="L684" s="240"/>
      <c r="M684" s="241"/>
      <c r="N684" s="242"/>
      <c r="O684" s="242"/>
      <c r="P684" s="242"/>
      <c r="Q684" s="242"/>
      <c r="R684" s="242"/>
      <c r="S684" s="242"/>
      <c r="T684" s="24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4" t="s">
        <v>146</v>
      </c>
      <c r="AU684" s="244" t="s">
        <v>86</v>
      </c>
      <c r="AV684" s="13" t="s">
        <v>82</v>
      </c>
      <c r="AW684" s="13" t="s">
        <v>32</v>
      </c>
      <c r="AX684" s="13" t="s">
        <v>77</v>
      </c>
      <c r="AY684" s="244" t="s">
        <v>136</v>
      </c>
    </row>
    <row r="685" s="13" customFormat="1">
      <c r="A685" s="13"/>
      <c r="B685" s="235"/>
      <c r="C685" s="236"/>
      <c r="D685" s="230" t="s">
        <v>146</v>
      </c>
      <c r="E685" s="237" t="s">
        <v>1</v>
      </c>
      <c r="F685" s="238" t="s">
        <v>228</v>
      </c>
      <c r="G685" s="236"/>
      <c r="H685" s="237" t="s">
        <v>1</v>
      </c>
      <c r="I685" s="239"/>
      <c r="J685" s="236"/>
      <c r="K685" s="236"/>
      <c r="L685" s="240"/>
      <c r="M685" s="241"/>
      <c r="N685" s="242"/>
      <c r="O685" s="242"/>
      <c r="P685" s="242"/>
      <c r="Q685" s="242"/>
      <c r="R685" s="242"/>
      <c r="S685" s="242"/>
      <c r="T685" s="24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4" t="s">
        <v>146</v>
      </c>
      <c r="AU685" s="244" t="s">
        <v>86</v>
      </c>
      <c r="AV685" s="13" t="s">
        <v>82</v>
      </c>
      <c r="AW685" s="13" t="s">
        <v>32</v>
      </c>
      <c r="AX685" s="13" t="s">
        <v>77</v>
      </c>
      <c r="AY685" s="244" t="s">
        <v>136</v>
      </c>
    </row>
    <row r="686" s="14" customFormat="1">
      <c r="A686" s="14"/>
      <c r="B686" s="245"/>
      <c r="C686" s="246"/>
      <c r="D686" s="230" t="s">
        <v>146</v>
      </c>
      <c r="E686" s="247" t="s">
        <v>1</v>
      </c>
      <c r="F686" s="248" t="s">
        <v>231</v>
      </c>
      <c r="G686" s="246"/>
      <c r="H686" s="249">
        <v>22.698</v>
      </c>
      <c r="I686" s="250"/>
      <c r="J686" s="246"/>
      <c r="K686" s="246"/>
      <c r="L686" s="251"/>
      <c r="M686" s="252"/>
      <c r="N686" s="253"/>
      <c r="O686" s="253"/>
      <c r="P686" s="253"/>
      <c r="Q686" s="253"/>
      <c r="R686" s="253"/>
      <c r="S686" s="253"/>
      <c r="T686" s="254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5" t="s">
        <v>146</v>
      </c>
      <c r="AU686" s="255" t="s">
        <v>86</v>
      </c>
      <c r="AV686" s="14" t="s">
        <v>86</v>
      </c>
      <c r="AW686" s="14" t="s">
        <v>32</v>
      </c>
      <c r="AX686" s="14" t="s">
        <v>77</v>
      </c>
      <c r="AY686" s="255" t="s">
        <v>136</v>
      </c>
    </row>
    <row r="687" s="13" customFormat="1">
      <c r="A687" s="13"/>
      <c r="B687" s="235"/>
      <c r="C687" s="236"/>
      <c r="D687" s="230" t="s">
        <v>146</v>
      </c>
      <c r="E687" s="237" t="s">
        <v>1</v>
      </c>
      <c r="F687" s="238" t="s">
        <v>232</v>
      </c>
      <c r="G687" s="236"/>
      <c r="H687" s="237" t="s">
        <v>1</v>
      </c>
      <c r="I687" s="239"/>
      <c r="J687" s="236"/>
      <c r="K687" s="236"/>
      <c r="L687" s="240"/>
      <c r="M687" s="241"/>
      <c r="N687" s="242"/>
      <c r="O687" s="242"/>
      <c r="P687" s="242"/>
      <c r="Q687" s="242"/>
      <c r="R687" s="242"/>
      <c r="S687" s="242"/>
      <c r="T687" s="24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4" t="s">
        <v>146</v>
      </c>
      <c r="AU687" s="244" t="s">
        <v>86</v>
      </c>
      <c r="AV687" s="13" t="s">
        <v>82</v>
      </c>
      <c r="AW687" s="13" t="s">
        <v>32</v>
      </c>
      <c r="AX687" s="13" t="s">
        <v>77</v>
      </c>
      <c r="AY687" s="244" t="s">
        <v>136</v>
      </c>
    </row>
    <row r="688" s="14" customFormat="1">
      <c r="A688" s="14"/>
      <c r="B688" s="245"/>
      <c r="C688" s="246"/>
      <c r="D688" s="230" t="s">
        <v>146</v>
      </c>
      <c r="E688" s="247" t="s">
        <v>1</v>
      </c>
      <c r="F688" s="248" t="s">
        <v>231</v>
      </c>
      <c r="G688" s="246"/>
      <c r="H688" s="249">
        <v>22.698</v>
      </c>
      <c r="I688" s="250"/>
      <c r="J688" s="246"/>
      <c r="K688" s="246"/>
      <c r="L688" s="251"/>
      <c r="M688" s="252"/>
      <c r="N688" s="253"/>
      <c r="O688" s="253"/>
      <c r="P688" s="253"/>
      <c r="Q688" s="253"/>
      <c r="R688" s="253"/>
      <c r="S688" s="253"/>
      <c r="T688" s="25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5" t="s">
        <v>146</v>
      </c>
      <c r="AU688" s="255" t="s">
        <v>86</v>
      </c>
      <c r="AV688" s="14" t="s">
        <v>86</v>
      </c>
      <c r="AW688" s="14" t="s">
        <v>32</v>
      </c>
      <c r="AX688" s="14" t="s">
        <v>77</v>
      </c>
      <c r="AY688" s="255" t="s">
        <v>136</v>
      </c>
    </row>
    <row r="689" s="2" customFormat="1" ht="34.8" customHeight="1">
      <c r="A689" s="37"/>
      <c r="B689" s="38"/>
      <c r="C689" s="217" t="s">
        <v>714</v>
      </c>
      <c r="D689" s="217" t="s">
        <v>138</v>
      </c>
      <c r="E689" s="218" t="s">
        <v>715</v>
      </c>
      <c r="F689" s="219" t="s">
        <v>716</v>
      </c>
      <c r="G689" s="220" t="s">
        <v>182</v>
      </c>
      <c r="H689" s="221">
        <v>149.422</v>
      </c>
      <c r="I689" s="222"/>
      <c r="J689" s="223">
        <f>ROUND(I689*H689,2)</f>
        <v>0</v>
      </c>
      <c r="K689" s="219" t="s">
        <v>142</v>
      </c>
      <c r="L689" s="43"/>
      <c r="M689" s="224" t="s">
        <v>1</v>
      </c>
      <c r="N689" s="225" t="s">
        <v>42</v>
      </c>
      <c r="O689" s="90"/>
      <c r="P689" s="226">
        <f>O689*H689</f>
        <v>0</v>
      </c>
      <c r="Q689" s="226">
        <v>0.00059999999999999995</v>
      </c>
      <c r="R689" s="226">
        <f>Q689*H689</f>
        <v>0.089653199999999988</v>
      </c>
      <c r="S689" s="226">
        <v>0</v>
      </c>
      <c r="T689" s="227">
        <f>S689*H689</f>
        <v>0</v>
      </c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R689" s="228" t="s">
        <v>259</v>
      </c>
      <c r="AT689" s="228" t="s">
        <v>138</v>
      </c>
      <c r="AU689" s="228" t="s">
        <v>86</v>
      </c>
      <c r="AY689" s="16" t="s">
        <v>136</v>
      </c>
      <c r="BE689" s="229">
        <f>IF(N689="základní",J689,0)</f>
        <v>0</v>
      </c>
      <c r="BF689" s="229">
        <f>IF(N689="snížená",J689,0)</f>
        <v>0</v>
      </c>
      <c r="BG689" s="229">
        <f>IF(N689="zákl. přenesená",J689,0)</f>
        <v>0</v>
      </c>
      <c r="BH689" s="229">
        <f>IF(N689="sníž. přenesená",J689,0)</f>
        <v>0</v>
      </c>
      <c r="BI689" s="229">
        <f>IF(N689="nulová",J689,0)</f>
        <v>0</v>
      </c>
      <c r="BJ689" s="16" t="s">
        <v>82</v>
      </c>
      <c r="BK689" s="229">
        <f>ROUND(I689*H689,2)</f>
        <v>0</v>
      </c>
      <c r="BL689" s="16" t="s">
        <v>259</v>
      </c>
      <c r="BM689" s="228" t="s">
        <v>717</v>
      </c>
    </row>
    <row r="690" s="2" customFormat="1">
      <c r="A690" s="37"/>
      <c r="B690" s="38"/>
      <c r="C690" s="39"/>
      <c r="D690" s="230" t="s">
        <v>144</v>
      </c>
      <c r="E690" s="39"/>
      <c r="F690" s="231" t="s">
        <v>718</v>
      </c>
      <c r="G690" s="39"/>
      <c r="H690" s="39"/>
      <c r="I690" s="232"/>
      <c r="J690" s="39"/>
      <c r="K690" s="39"/>
      <c r="L690" s="43"/>
      <c r="M690" s="233"/>
      <c r="N690" s="234"/>
      <c r="O690" s="90"/>
      <c r="P690" s="90"/>
      <c r="Q690" s="90"/>
      <c r="R690" s="90"/>
      <c r="S690" s="90"/>
      <c r="T690" s="91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T690" s="16" t="s">
        <v>144</v>
      </c>
      <c r="AU690" s="16" t="s">
        <v>86</v>
      </c>
    </row>
    <row r="691" s="13" customFormat="1">
      <c r="A691" s="13"/>
      <c r="B691" s="235"/>
      <c r="C691" s="236"/>
      <c r="D691" s="230" t="s">
        <v>146</v>
      </c>
      <c r="E691" s="237" t="s">
        <v>1</v>
      </c>
      <c r="F691" s="238" t="s">
        <v>198</v>
      </c>
      <c r="G691" s="236"/>
      <c r="H691" s="237" t="s">
        <v>1</v>
      </c>
      <c r="I691" s="239"/>
      <c r="J691" s="236"/>
      <c r="K691" s="236"/>
      <c r="L691" s="240"/>
      <c r="M691" s="241"/>
      <c r="N691" s="242"/>
      <c r="O691" s="242"/>
      <c r="P691" s="242"/>
      <c r="Q691" s="242"/>
      <c r="R691" s="242"/>
      <c r="S691" s="242"/>
      <c r="T691" s="24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4" t="s">
        <v>146</v>
      </c>
      <c r="AU691" s="244" t="s">
        <v>86</v>
      </c>
      <c r="AV691" s="13" t="s">
        <v>82</v>
      </c>
      <c r="AW691" s="13" t="s">
        <v>32</v>
      </c>
      <c r="AX691" s="13" t="s">
        <v>77</v>
      </c>
      <c r="AY691" s="244" t="s">
        <v>136</v>
      </c>
    </row>
    <row r="692" s="14" customFormat="1">
      <c r="A692" s="14"/>
      <c r="B692" s="245"/>
      <c r="C692" s="246"/>
      <c r="D692" s="230" t="s">
        <v>146</v>
      </c>
      <c r="E692" s="247" t="s">
        <v>1</v>
      </c>
      <c r="F692" s="248" t="s">
        <v>201</v>
      </c>
      <c r="G692" s="246"/>
      <c r="H692" s="249">
        <v>6.6500000000000004</v>
      </c>
      <c r="I692" s="250"/>
      <c r="J692" s="246"/>
      <c r="K692" s="246"/>
      <c r="L692" s="251"/>
      <c r="M692" s="252"/>
      <c r="N692" s="253"/>
      <c r="O692" s="253"/>
      <c r="P692" s="253"/>
      <c r="Q692" s="253"/>
      <c r="R692" s="253"/>
      <c r="S692" s="253"/>
      <c r="T692" s="25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5" t="s">
        <v>146</v>
      </c>
      <c r="AU692" s="255" t="s">
        <v>86</v>
      </c>
      <c r="AV692" s="14" t="s">
        <v>86</v>
      </c>
      <c r="AW692" s="14" t="s">
        <v>32</v>
      </c>
      <c r="AX692" s="14" t="s">
        <v>77</v>
      </c>
      <c r="AY692" s="255" t="s">
        <v>136</v>
      </c>
    </row>
    <row r="693" s="13" customFormat="1">
      <c r="A693" s="13"/>
      <c r="B693" s="235"/>
      <c r="C693" s="236"/>
      <c r="D693" s="230" t="s">
        <v>146</v>
      </c>
      <c r="E693" s="237" t="s">
        <v>1</v>
      </c>
      <c r="F693" s="238" t="s">
        <v>202</v>
      </c>
      <c r="G693" s="236"/>
      <c r="H693" s="237" t="s">
        <v>1</v>
      </c>
      <c r="I693" s="239"/>
      <c r="J693" s="236"/>
      <c r="K693" s="236"/>
      <c r="L693" s="240"/>
      <c r="M693" s="241"/>
      <c r="N693" s="242"/>
      <c r="O693" s="242"/>
      <c r="P693" s="242"/>
      <c r="Q693" s="242"/>
      <c r="R693" s="242"/>
      <c r="S693" s="242"/>
      <c r="T693" s="24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4" t="s">
        <v>146</v>
      </c>
      <c r="AU693" s="244" t="s">
        <v>86</v>
      </c>
      <c r="AV693" s="13" t="s">
        <v>82</v>
      </c>
      <c r="AW693" s="13" t="s">
        <v>32</v>
      </c>
      <c r="AX693" s="13" t="s">
        <v>77</v>
      </c>
      <c r="AY693" s="244" t="s">
        <v>136</v>
      </c>
    </row>
    <row r="694" s="14" customFormat="1">
      <c r="A694" s="14"/>
      <c r="B694" s="245"/>
      <c r="C694" s="246"/>
      <c r="D694" s="230" t="s">
        <v>146</v>
      </c>
      <c r="E694" s="247" t="s">
        <v>1</v>
      </c>
      <c r="F694" s="248" t="s">
        <v>207</v>
      </c>
      <c r="G694" s="246"/>
      <c r="H694" s="249">
        <v>15.199999999999999</v>
      </c>
      <c r="I694" s="250"/>
      <c r="J694" s="246"/>
      <c r="K694" s="246"/>
      <c r="L694" s="251"/>
      <c r="M694" s="252"/>
      <c r="N694" s="253"/>
      <c r="O694" s="253"/>
      <c r="P694" s="253"/>
      <c r="Q694" s="253"/>
      <c r="R694" s="253"/>
      <c r="S694" s="253"/>
      <c r="T694" s="25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5" t="s">
        <v>146</v>
      </c>
      <c r="AU694" s="255" t="s">
        <v>86</v>
      </c>
      <c r="AV694" s="14" t="s">
        <v>86</v>
      </c>
      <c r="AW694" s="14" t="s">
        <v>32</v>
      </c>
      <c r="AX694" s="14" t="s">
        <v>77</v>
      </c>
      <c r="AY694" s="255" t="s">
        <v>136</v>
      </c>
    </row>
    <row r="695" s="13" customFormat="1">
      <c r="A695" s="13"/>
      <c r="B695" s="235"/>
      <c r="C695" s="236"/>
      <c r="D695" s="230" t="s">
        <v>146</v>
      </c>
      <c r="E695" s="237" t="s">
        <v>1</v>
      </c>
      <c r="F695" s="238" t="s">
        <v>208</v>
      </c>
      <c r="G695" s="236"/>
      <c r="H695" s="237" t="s">
        <v>1</v>
      </c>
      <c r="I695" s="239"/>
      <c r="J695" s="236"/>
      <c r="K695" s="236"/>
      <c r="L695" s="240"/>
      <c r="M695" s="241"/>
      <c r="N695" s="242"/>
      <c r="O695" s="242"/>
      <c r="P695" s="242"/>
      <c r="Q695" s="242"/>
      <c r="R695" s="242"/>
      <c r="S695" s="242"/>
      <c r="T695" s="24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4" t="s">
        <v>146</v>
      </c>
      <c r="AU695" s="244" t="s">
        <v>86</v>
      </c>
      <c r="AV695" s="13" t="s">
        <v>82</v>
      </c>
      <c r="AW695" s="13" t="s">
        <v>32</v>
      </c>
      <c r="AX695" s="13" t="s">
        <v>77</v>
      </c>
      <c r="AY695" s="244" t="s">
        <v>136</v>
      </c>
    </row>
    <row r="696" s="14" customFormat="1">
      <c r="A696" s="14"/>
      <c r="B696" s="245"/>
      <c r="C696" s="246"/>
      <c r="D696" s="230" t="s">
        <v>146</v>
      </c>
      <c r="E696" s="247" t="s">
        <v>1</v>
      </c>
      <c r="F696" s="248" t="s">
        <v>213</v>
      </c>
      <c r="G696" s="246"/>
      <c r="H696" s="249">
        <v>7.5999999999999996</v>
      </c>
      <c r="I696" s="250"/>
      <c r="J696" s="246"/>
      <c r="K696" s="246"/>
      <c r="L696" s="251"/>
      <c r="M696" s="252"/>
      <c r="N696" s="253"/>
      <c r="O696" s="253"/>
      <c r="P696" s="253"/>
      <c r="Q696" s="253"/>
      <c r="R696" s="253"/>
      <c r="S696" s="253"/>
      <c r="T696" s="25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5" t="s">
        <v>146</v>
      </c>
      <c r="AU696" s="255" t="s">
        <v>86</v>
      </c>
      <c r="AV696" s="14" t="s">
        <v>86</v>
      </c>
      <c r="AW696" s="14" t="s">
        <v>32</v>
      </c>
      <c r="AX696" s="14" t="s">
        <v>77</v>
      </c>
      <c r="AY696" s="255" t="s">
        <v>136</v>
      </c>
    </row>
    <row r="697" s="14" customFormat="1">
      <c r="A697" s="14"/>
      <c r="B697" s="245"/>
      <c r="C697" s="246"/>
      <c r="D697" s="230" t="s">
        <v>146</v>
      </c>
      <c r="E697" s="247" t="s">
        <v>1</v>
      </c>
      <c r="F697" s="248" t="s">
        <v>214</v>
      </c>
      <c r="G697" s="246"/>
      <c r="H697" s="249">
        <v>7.5999999999999996</v>
      </c>
      <c r="I697" s="250"/>
      <c r="J697" s="246"/>
      <c r="K697" s="246"/>
      <c r="L697" s="251"/>
      <c r="M697" s="252"/>
      <c r="N697" s="253"/>
      <c r="O697" s="253"/>
      <c r="P697" s="253"/>
      <c r="Q697" s="253"/>
      <c r="R697" s="253"/>
      <c r="S697" s="253"/>
      <c r="T697" s="25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5" t="s">
        <v>146</v>
      </c>
      <c r="AU697" s="255" t="s">
        <v>86</v>
      </c>
      <c r="AV697" s="14" t="s">
        <v>86</v>
      </c>
      <c r="AW697" s="14" t="s">
        <v>32</v>
      </c>
      <c r="AX697" s="14" t="s">
        <v>77</v>
      </c>
      <c r="AY697" s="255" t="s">
        <v>136</v>
      </c>
    </row>
    <row r="698" s="14" customFormat="1">
      <c r="A698" s="14"/>
      <c r="B698" s="245"/>
      <c r="C698" s="246"/>
      <c r="D698" s="230" t="s">
        <v>146</v>
      </c>
      <c r="E698" s="247" t="s">
        <v>1</v>
      </c>
      <c r="F698" s="248" t="s">
        <v>215</v>
      </c>
      <c r="G698" s="246"/>
      <c r="H698" s="249">
        <v>6.0800000000000001</v>
      </c>
      <c r="I698" s="250"/>
      <c r="J698" s="246"/>
      <c r="K698" s="246"/>
      <c r="L698" s="251"/>
      <c r="M698" s="252"/>
      <c r="N698" s="253"/>
      <c r="O698" s="253"/>
      <c r="P698" s="253"/>
      <c r="Q698" s="253"/>
      <c r="R698" s="253"/>
      <c r="S698" s="253"/>
      <c r="T698" s="25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5" t="s">
        <v>146</v>
      </c>
      <c r="AU698" s="255" t="s">
        <v>86</v>
      </c>
      <c r="AV698" s="14" t="s">
        <v>86</v>
      </c>
      <c r="AW698" s="14" t="s">
        <v>32</v>
      </c>
      <c r="AX698" s="14" t="s">
        <v>77</v>
      </c>
      <c r="AY698" s="255" t="s">
        <v>136</v>
      </c>
    </row>
    <row r="699" s="14" customFormat="1">
      <c r="A699" s="14"/>
      <c r="B699" s="245"/>
      <c r="C699" s="246"/>
      <c r="D699" s="230" t="s">
        <v>146</v>
      </c>
      <c r="E699" s="247" t="s">
        <v>1</v>
      </c>
      <c r="F699" s="248" t="s">
        <v>216</v>
      </c>
      <c r="G699" s="246"/>
      <c r="H699" s="249">
        <v>2.2000000000000002</v>
      </c>
      <c r="I699" s="250"/>
      <c r="J699" s="246"/>
      <c r="K699" s="246"/>
      <c r="L699" s="251"/>
      <c r="M699" s="252"/>
      <c r="N699" s="253"/>
      <c r="O699" s="253"/>
      <c r="P699" s="253"/>
      <c r="Q699" s="253"/>
      <c r="R699" s="253"/>
      <c r="S699" s="253"/>
      <c r="T699" s="25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5" t="s">
        <v>146</v>
      </c>
      <c r="AU699" s="255" t="s">
        <v>86</v>
      </c>
      <c r="AV699" s="14" t="s">
        <v>86</v>
      </c>
      <c r="AW699" s="14" t="s">
        <v>32</v>
      </c>
      <c r="AX699" s="14" t="s">
        <v>77</v>
      </c>
      <c r="AY699" s="255" t="s">
        <v>136</v>
      </c>
    </row>
    <row r="700" s="13" customFormat="1">
      <c r="A700" s="13"/>
      <c r="B700" s="235"/>
      <c r="C700" s="236"/>
      <c r="D700" s="230" t="s">
        <v>146</v>
      </c>
      <c r="E700" s="237" t="s">
        <v>1</v>
      </c>
      <c r="F700" s="238" t="s">
        <v>217</v>
      </c>
      <c r="G700" s="236"/>
      <c r="H700" s="237" t="s">
        <v>1</v>
      </c>
      <c r="I700" s="239"/>
      <c r="J700" s="236"/>
      <c r="K700" s="236"/>
      <c r="L700" s="240"/>
      <c r="M700" s="241"/>
      <c r="N700" s="242"/>
      <c r="O700" s="242"/>
      <c r="P700" s="242"/>
      <c r="Q700" s="242"/>
      <c r="R700" s="242"/>
      <c r="S700" s="242"/>
      <c r="T700" s="24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4" t="s">
        <v>146</v>
      </c>
      <c r="AU700" s="244" t="s">
        <v>86</v>
      </c>
      <c r="AV700" s="13" t="s">
        <v>82</v>
      </c>
      <c r="AW700" s="13" t="s">
        <v>32</v>
      </c>
      <c r="AX700" s="13" t="s">
        <v>77</v>
      </c>
      <c r="AY700" s="244" t="s">
        <v>136</v>
      </c>
    </row>
    <row r="701" s="14" customFormat="1">
      <c r="A701" s="14"/>
      <c r="B701" s="245"/>
      <c r="C701" s="246"/>
      <c r="D701" s="230" t="s">
        <v>146</v>
      </c>
      <c r="E701" s="247" t="s">
        <v>1</v>
      </c>
      <c r="F701" s="248" t="s">
        <v>220</v>
      </c>
      <c r="G701" s="246"/>
      <c r="H701" s="249">
        <v>13.300000000000001</v>
      </c>
      <c r="I701" s="250"/>
      <c r="J701" s="246"/>
      <c r="K701" s="246"/>
      <c r="L701" s="251"/>
      <c r="M701" s="252"/>
      <c r="N701" s="253"/>
      <c r="O701" s="253"/>
      <c r="P701" s="253"/>
      <c r="Q701" s="253"/>
      <c r="R701" s="253"/>
      <c r="S701" s="253"/>
      <c r="T701" s="25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5" t="s">
        <v>146</v>
      </c>
      <c r="AU701" s="255" t="s">
        <v>86</v>
      </c>
      <c r="AV701" s="14" t="s">
        <v>86</v>
      </c>
      <c r="AW701" s="14" t="s">
        <v>32</v>
      </c>
      <c r="AX701" s="14" t="s">
        <v>77</v>
      </c>
      <c r="AY701" s="255" t="s">
        <v>136</v>
      </c>
    </row>
    <row r="702" s="13" customFormat="1">
      <c r="A702" s="13"/>
      <c r="B702" s="235"/>
      <c r="C702" s="236"/>
      <c r="D702" s="230" t="s">
        <v>146</v>
      </c>
      <c r="E702" s="237" t="s">
        <v>1</v>
      </c>
      <c r="F702" s="238" t="s">
        <v>719</v>
      </c>
      <c r="G702" s="236"/>
      <c r="H702" s="237" t="s">
        <v>1</v>
      </c>
      <c r="I702" s="239"/>
      <c r="J702" s="236"/>
      <c r="K702" s="236"/>
      <c r="L702" s="240"/>
      <c r="M702" s="241"/>
      <c r="N702" s="242"/>
      <c r="O702" s="242"/>
      <c r="P702" s="242"/>
      <c r="Q702" s="242"/>
      <c r="R702" s="242"/>
      <c r="S702" s="242"/>
      <c r="T702" s="24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4" t="s">
        <v>146</v>
      </c>
      <c r="AU702" s="244" t="s">
        <v>86</v>
      </c>
      <c r="AV702" s="13" t="s">
        <v>82</v>
      </c>
      <c r="AW702" s="13" t="s">
        <v>32</v>
      </c>
      <c r="AX702" s="13" t="s">
        <v>77</v>
      </c>
      <c r="AY702" s="244" t="s">
        <v>136</v>
      </c>
    </row>
    <row r="703" s="13" customFormat="1">
      <c r="A703" s="13"/>
      <c r="B703" s="235"/>
      <c r="C703" s="236"/>
      <c r="D703" s="230" t="s">
        <v>146</v>
      </c>
      <c r="E703" s="237" t="s">
        <v>1</v>
      </c>
      <c r="F703" s="238" t="s">
        <v>227</v>
      </c>
      <c r="G703" s="236"/>
      <c r="H703" s="237" t="s">
        <v>1</v>
      </c>
      <c r="I703" s="239"/>
      <c r="J703" s="236"/>
      <c r="K703" s="236"/>
      <c r="L703" s="240"/>
      <c r="M703" s="241"/>
      <c r="N703" s="242"/>
      <c r="O703" s="242"/>
      <c r="P703" s="242"/>
      <c r="Q703" s="242"/>
      <c r="R703" s="242"/>
      <c r="S703" s="242"/>
      <c r="T703" s="24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4" t="s">
        <v>146</v>
      </c>
      <c r="AU703" s="244" t="s">
        <v>86</v>
      </c>
      <c r="AV703" s="13" t="s">
        <v>82</v>
      </c>
      <c r="AW703" s="13" t="s">
        <v>32</v>
      </c>
      <c r="AX703" s="13" t="s">
        <v>77</v>
      </c>
      <c r="AY703" s="244" t="s">
        <v>136</v>
      </c>
    </row>
    <row r="704" s="13" customFormat="1">
      <c r="A704" s="13"/>
      <c r="B704" s="235"/>
      <c r="C704" s="236"/>
      <c r="D704" s="230" t="s">
        <v>146</v>
      </c>
      <c r="E704" s="237" t="s">
        <v>1</v>
      </c>
      <c r="F704" s="238" t="s">
        <v>228</v>
      </c>
      <c r="G704" s="236"/>
      <c r="H704" s="237" t="s">
        <v>1</v>
      </c>
      <c r="I704" s="239"/>
      <c r="J704" s="236"/>
      <c r="K704" s="236"/>
      <c r="L704" s="240"/>
      <c r="M704" s="241"/>
      <c r="N704" s="242"/>
      <c r="O704" s="242"/>
      <c r="P704" s="242"/>
      <c r="Q704" s="242"/>
      <c r="R704" s="242"/>
      <c r="S704" s="242"/>
      <c r="T704" s="24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4" t="s">
        <v>146</v>
      </c>
      <c r="AU704" s="244" t="s">
        <v>86</v>
      </c>
      <c r="AV704" s="13" t="s">
        <v>82</v>
      </c>
      <c r="AW704" s="13" t="s">
        <v>32</v>
      </c>
      <c r="AX704" s="13" t="s">
        <v>77</v>
      </c>
      <c r="AY704" s="244" t="s">
        <v>136</v>
      </c>
    </row>
    <row r="705" s="14" customFormat="1">
      <c r="A705" s="14"/>
      <c r="B705" s="245"/>
      <c r="C705" s="246"/>
      <c r="D705" s="230" t="s">
        <v>146</v>
      </c>
      <c r="E705" s="247" t="s">
        <v>1</v>
      </c>
      <c r="F705" s="248" t="s">
        <v>229</v>
      </c>
      <c r="G705" s="246"/>
      <c r="H705" s="249">
        <v>36.317</v>
      </c>
      <c r="I705" s="250"/>
      <c r="J705" s="246"/>
      <c r="K705" s="246"/>
      <c r="L705" s="251"/>
      <c r="M705" s="252"/>
      <c r="N705" s="253"/>
      <c r="O705" s="253"/>
      <c r="P705" s="253"/>
      <c r="Q705" s="253"/>
      <c r="R705" s="253"/>
      <c r="S705" s="253"/>
      <c r="T705" s="25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5" t="s">
        <v>146</v>
      </c>
      <c r="AU705" s="255" t="s">
        <v>86</v>
      </c>
      <c r="AV705" s="14" t="s">
        <v>86</v>
      </c>
      <c r="AW705" s="14" t="s">
        <v>32</v>
      </c>
      <c r="AX705" s="14" t="s">
        <v>77</v>
      </c>
      <c r="AY705" s="255" t="s">
        <v>136</v>
      </c>
    </row>
    <row r="706" s="14" customFormat="1">
      <c r="A706" s="14"/>
      <c r="B706" s="245"/>
      <c r="C706" s="246"/>
      <c r="D706" s="230" t="s">
        <v>146</v>
      </c>
      <c r="E706" s="247" t="s">
        <v>1</v>
      </c>
      <c r="F706" s="248" t="s">
        <v>230</v>
      </c>
      <c r="G706" s="246"/>
      <c r="H706" s="249">
        <v>9.0790000000000006</v>
      </c>
      <c r="I706" s="250"/>
      <c r="J706" s="246"/>
      <c r="K706" s="246"/>
      <c r="L706" s="251"/>
      <c r="M706" s="252"/>
      <c r="N706" s="253"/>
      <c r="O706" s="253"/>
      <c r="P706" s="253"/>
      <c r="Q706" s="253"/>
      <c r="R706" s="253"/>
      <c r="S706" s="253"/>
      <c r="T706" s="25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5" t="s">
        <v>146</v>
      </c>
      <c r="AU706" s="255" t="s">
        <v>86</v>
      </c>
      <c r="AV706" s="14" t="s">
        <v>86</v>
      </c>
      <c r="AW706" s="14" t="s">
        <v>32</v>
      </c>
      <c r="AX706" s="14" t="s">
        <v>77</v>
      </c>
      <c r="AY706" s="255" t="s">
        <v>136</v>
      </c>
    </row>
    <row r="707" s="13" customFormat="1">
      <c r="A707" s="13"/>
      <c r="B707" s="235"/>
      <c r="C707" s="236"/>
      <c r="D707" s="230" t="s">
        <v>146</v>
      </c>
      <c r="E707" s="237" t="s">
        <v>1</v>
      </c>
      <c r="F707" s="238" t="s">
        <v>232</v>
      </c>
      <c r="G707" s="236"/>
      <c r="H707" s="237" t="s">
        <v>1</v>
      </c>
      <c r="I707" s="239"/>
      <c r="J707" s="236"/>
      <c r="K707" s="236"/>
      <c r="L707" s="240"/>
      <c r="M707" s="241"/>
      <c r="N707" s="242"/>
      <c r="O707" s="242"/>
      <c r="P707" s="242"/>
      <c r="Q707" s="242"/>
      <c r="R707" s="242"/>
      <c r="S707" s="242"/>
      <c r="T707" s="24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4" t="s">
        <v>146</v>
      </c>
      <c r="AU707" s="244" t="s">
        <v>86</v>
      </c>
      <c r="AV707" s="13" t="s">
        <v>82</v>
      </c>
      <c r="AW707" s="13" t="s">
        <v>32</v>
      </c>
      <c r="AX707" s="13" t="s">
        <v>77</v>
      </c>
      <c r="AY707" s="244" t="s">
        <v>136</v>
      </c>
    </row>
    <row r="708" s="14" customFormat="1">
      <c r="A708" s="14"/>
      <c r="B708" s="245"/>
      <c r="C708" s="246"/>
      <c r="D708" s="230" t="s">
        <v>146</v>
      </c>
      <c r="E708" s="247" t="s">
        <v>1</v>
      </c>
      <c r="F708" s="248" t="s">
        <v>233</v>
      </c>
      <c r="G708" s="246"/>
      <c r="H708" s="249">
        <v>41.991</v>
      </c>
      <c r="I708" s="250"/>
      <c r="J708" s="246"/>
      <c r="K708" s="246"/>
      <c r="L708" s="251"/>
      <c r="M708" s="252"/>
      <c r="N708" s="253"/>
      <c r="O708" s="253"/>
      <c r="P708" s="253"/>
      <c r="Q708" s="253"/>
      <c r="R708" s="253"/>
      <c r="S708" s="253"/>
      <c r="T708" s="25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5" t="s">
        <v>146</v>
      </c>
      <c r="AU708" s="255" t="s">
        <v>86</v>
      </c>
      <c r="AV708" s="14" t="s">
        <v>86</v>
      </c>
      <c r="AW708" s="14" t="s">
        <v>32</v>
      </c>
      <c r="AX708" s="14" t="s">
        <v>77</v>
      </c>
      <c r="AY708" s="255" t="s">
        <v>136</v>
      </c>
    </row>
    <row r="709" s="14" customFormat="1">
      <c r="A709" s="14"/>
      <c r="B709" s="245"/>
      <c r="C709" s="246"/>
      <c r="D709" s="230" t="s">
        <v>146</v>
      </c>
      <c r="E709" s="247" t="s">
        <v>1</v>
      </c>
      <c r="F709" s="248" t="s">
        <v>234</v>
      </c>
      <c r="G709" s="246"/>
      <c r="H709" s="249">
        <v>3.4049999999999998</v>
      </c>
      <c r="I709" s="250"/>
      <c r="J709" s="246"/>
      <c r="K709" s="246"/>
      <c r="L709" s="251"/>
      <c r="M709" s="252"/>
      <c r="N709" s="253"/>
      <c r="O709" s="253"/>
      <c r="P709" s="253"/>
      <c r="Q709" s="253"/>
      <c r="R709" s="253"/>
      <c r="S709" s="253"/>
      <c r="T709" s="25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5" t="s">
        <v>146</v>
      </c>
      <c r="AU709" s="255" t="s">
        <v>86</v>
      </c>
      <c r="AV709" s="14" t="s">
        <v>86</v>
      </c>
      <c r="AW709" s="14" t="s">
        <v>32</v>
      </c>
      <c r="AX709" s="14" t="s">
        <v>77</v>
      </c>
      <c r="AY709" s="255" t="s">
        <v>136</v>
      </c>
    </row>
    <row r="710" s="2" customFormat="1" ht="22.2" customHeight="1">
      <c r="A710" s="37"/>
      <c r="B710" s="38"/>
      <c r="C710" s="256" t="s">
        <v>720</v>
      </c>
      <c r="D710" s="256" t="s">
        <v>173</v>
      </c>
      <c r="E710" s="257" t="s">
        <v>721</v>
      </c>
      <c r="F710" s="258" t="s">
        <v>722</v>
      </c>
      <c r="G710" s="259" t="s">
        <v>182</v>
      </c>
      <c r="H710" s="260">
        <v>92.992000000000004</v>
      </c>
      <c r="I710" s="261"/>
      <c r="J710" s="262">
        <f>ROUND(I710*H710,2)</f>
        <v>0</v>
      </c>
      <c r="K710" s="258" t="s">
        <v>142</v>
      </c>
      <c r="L710" s="263"/>
      <c r="M710" s="264" t="s">
        <v>1</v>
      </c>
      <c r="N710" s="265" t="s">
        <v>42</v>
      </c>
      <c r="O710" s="90"/>
      <c r="P710" s="226">
        <f>O710*H710</f>
        <v>0</v>
      </c>
      <c r="Q710" s="226">
        <v>0.027799999999999998</v>
      </c>
      <c r="R710" s="226">
        <f>Q710*H710</f>
        <v>2.5851776000000002</v>
      </c>
      <c r="S710" s="226">
        <v>0</v>
      </c>
      <c r="T710" s="227">
        <f>S710*H710</f>
        <v>0</v>
      </c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R710" s="228" t="s">
        <v>258</v>
      </c>
      <c r="AT710" s="228" t="s">
        <v>173</v>
      </c>
      <c r="AU710" s="228" t="s">
        <v>86</v>
      </c>
      <c r="AY710" s="16" t="s">
        <v>136</v>
      </c>
      <c r="BE710" s="229">
        <f>IF(N710="základní",J710,0)</f>
        <v>0</v>
      </c>
      <c r="BF710" s="229">
        <f>IF(N710="snížená",J710,0)</f>
        <v>0</v>
      </c>
      <c r="BG710" s="229">
        <f>IF(N710="zákl. přenesená",J710,0)</f>
        <v>0</v>
      </c>
      <c r="BH710" s="229">
        <f>IF(N710="sníž. přenesená",J710,0)</f>
        <v>0</v>
      </c>
      <c r="BI710" s="229">
        <f>IF(N710="nulová",J710,0)</f>
        <v>0</v>
      </c>
      <c r="BJ710" s="16" t="s">
        <v>82</v>
      </c>
      <c r="BK710" s="229">
        <f>ROUND(I710*H710,2)</f>
        <v>0</v>
      </c>
      <c r="BL710" s="16" t="s">
        <v>259</v>
      </c>
      <c r="BM710" s="228" t="s">
        <v>723</v>
      </c>
    </row>
    <row r="711" s="2" customFormat="1">
      <c r="A711" s="37"/>
      <c r="B711" s="38"/>
      <c r="C711" s="39"/>
      <c r="D711" s="230" t="s">
        <v>144</v>
      </c>
      <c r="E711" s="39"/>
      <c r="F711" s="231" t="s">
        <v>722</v>
      </c>
      <c r="G711" s="39"/>
      <c r="H711" s="39"/>
      <c r="I711" s="232"/>
      <c r="J711" s="39"/>
      <c r="K711" s="39"/>
      <c r="L711" s="43"/>
      <c r="M711" s="233"/>
      <c r="N711" s="234"/>
      <c r="O711" s="90"/>
      <c r="P711" s="90"/>
      <c r="Q711" s="90"/>
      <c r="R711" s="90"/>
      <c r="S711" s="90"/>
      <c r="T711" s="91"/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T711" s="16" t="s">
        <v>144</v>
      </c>
      <c r="AU711" s="16" t="s">
        <v>86</v>
      </c>
    </row>
    <row r="712" s="13" customFormat="1">
      <c r="A712" s="13"/>
      <c r="B712" s="235"/>
      <c r="C712" s="236"/>
      <c r="D712" s="230" t="s">
        <v>146</v>
      </c>
      <c r="E712" s="237" t="s">
        <v>1</v>
      </c>
      <c r="F712" s="238" t="s">
        <v>208</v>
      </c>
      <c r="G712" s="236"/>
      <c r="H712" s="237" t="s">
        <v>1</v>
      </c>
      <c r="I712" s="239"/>
      <c r="J712" s="236"/>
      <c r="K712" s="236"/>
      <c r="L712" s="240"/>
      <c r="M712" s="241"/>
      <c r="N712" s="242"/>
      <c r="O712" s="242"/>
      <c r="P712" s="242"/>
      <c r="Q712" s="242"/>
      <c r="R712" s="242"/>
      <c r="S712" s="242"/>
      <c r="T712" s="24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4" t="s">
        <v>146</v>
      </c>
      <c r="AU712" s="244" t="s">
        <v>86</v>
      </c>
      <c r="AV712" s="13" t="s">
        <v>82</v>
      </c>
      <c r="AW712" s="13" t="s">
        <v>32</v>
      </c>
      <c r="AX712" s="13" t="s">
        <v>77</v>
      </c>
      <c r="AY712" s="244" t="s">
        <v>136</v>
      </c>
    </row>
    <row r="713" s="14" customFormat="1">
      <c r="A713" s="14"/>
      <c r="B713" s="245"/>
      <c r="C713" s="246"/>
      <c r="D713" s="230" t="s">
        <v>146</v>
      </c>
      <c r="E713" s="247" t="s">
        <v>1</v>
      </c>
      <c r="F713" s="248" t="s">
        <v>216</v>
      </c>
      <c r="G713" s="246"/>
      <c r="H713" s="249">
        <v>2.2000000000000002</v>
      </c>
      <c r="I713" s="250"/>
      <c r="J713" s="246"/>
      <c r="K713" s="246"/>
      <c r="L713" s="251"/>
      <c r="M713" s="252"/>
      <c r="N713" s="253"/>
      <c r="O713" s="253"/>
      <c r="P713" s="253"/>
      <c r="Q713" s="253"/>
      <c r="R713" s="253"/>
      <c r="S713" s="253"/>
      <c r="T713" s="25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5" t="s">
        <v>146</v>
      </c>
      <c r="AU713" s="255" t="s">
        <v>86</v>
      </c>
      <c r="AV713" s="14" t="s">
        <v>86</v>
      </c>
      <c r="AW713" s="14" t="s">
        <v>32</v>
      </c>
      <c r="AX713" s="14" t="s">
        <v>77</v>
      </c>
      <c r="AY713" s="255" t="s">
        <v>136</v>
      </c>
    </row>
    <row r="714" s="13" customFormat="1">
      <c r="A714" s="13"/>
      <c r="B714" s="235"/>
      <c r="C714" s="236"/>
      <c r="D714" s="230" t="s">
        <v>146</v>
      </c>
      <c r="E714" s="237" t="s">
        <v>1</v>
      </c>
      <c r="F714" s="238" t="s">
        <v>719</v>
      </c>
      <c r="G714" s="236"/>
      <c r="H714" s="237" t="s">
        <v>1</v>
      </c>
      <c r="I714" s="239"/>
      <c r="J714" s="236"/>
      <c r="K714" s="236"/>
      <c r="L714" s="240"/>
      <c r="M714" s="241"/>
      <c r="N714" s="242"/>
      <c r="O714" s="242"/>
      <c r="P714" s="242"/>
      <c r="Q714" s="242"/>
      <c r="R714" s="242"/>
      <c r="S714" s="242"/>
      <c r="T714" s="24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4" t="s">
        <v>146</v>
      </c>
      <c r="AU714" s="244" t="s">
        <v>86</v>
      </c>
      <c r="AV714" s="13" t="s">
        <v>82</v>
      </c>
      <c r="AW714" s="13" t="s">
        <v>32</v>
      </c>
      <c r="AX714" s="13" t="s">
        <v>77</v>
      </c>
      <c r="AY714" s="244" t="s">
        <v>136</v>
      </c>
    </row>
    <row r="715" s="13" customFormat="1">
      <c r="A715" s="13"/>
      <c r="B715" s="235"/>
      <c r="C715" s="236"/>
      <c r="D715" s="230" t="s">
        <v>146</v>
      </c>
      <c r="E715" s="237" t="s">
        <v>1</v>
      </c>
      <c r="F715" s="238" t="s">
        <v>227</v>
      </c>
      <c r="G715" s="236"/>
      <c r="H715" s="237" t="s">
        <v>1</v>
      </c>
      <c r="I715" s="239"/>
      <c r="J715" s="236"/>
      <c r="K715" s="236"/>
      <c r="L715" s="240"/>
      <c r="M715" s="241"/>
      <c r="N715" s="242"/>
      <c r="O715" s="242"/>
      <c r="P715" s="242"/>
      <c r="Q715" s="242"/>
      <c r="R715" s="242"/>
      <c r="S715" s="242"/>
      <c r="T715" s="24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4" t="s">
        <v>146</v>
      </c>
      <c r="AU715" s="244" t="s">
        <v>86</v>
      </c>
      <c r="AV715" s="13" t="s">
        <v>82</v>
      </c>
      <c r="AW715" s="13" t="s">
        <v>32</v>
      </c>
      <c r="AX715" s="13" t="s">
        <v>77</v>
      </c>
      <c r="AY715" s="244" t="s">
        <v>136</v>
      </c>
    </row>
    <row r="716" s="13" customFormat="1">
      <c r="A716" s="13"/>
      <c r="B716" s="235"/>
      <c r="C716" s="236"/>
      <c r="D716" s="230" t="s">
        <v>146</v>
      </c>
      <c r="E716" s="237" t="s">
        <v>1</v>
      </c>
      <c r="F716" s="238" t="s">
        <v>228</v>
      </c>
      <c r="G716" s="236"/>
      <c r="H716" s="237" t="s">
        <v>1</v>
      </c>
      <c r="I716" s="239"/>
      <c r="J716" s="236"/>
      <c r="K716" s="236"/>
      <c r="L716" s="240"/>
      <c r="M716" s="241"/>
      <c r="N716" s="242"/>
      <c r="O716" s="242"/>
      <c r="P716" s="242"/>
      <c r="Q716" s="242"/>
      <c r="R716" s="242"/>
      <c r="S716" s="242"/>
      <c r="T716" s="24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4" t="s">
        <v>146</v>
      </c>
      <c r="AU716" s="244" t="s">
        <v>86</v>
      </c>
      <c r="AV716" s="13" t="s">
        <v>82</v>
      </c>
      <c r="AW716" s="13" t="s">
        <v>32</v>
      </c>
      <c r="AX716" s="13" t="s">
        <v>77</v>
      </c>
      <c r="AY716" s="244" t="s">
        <v>136</v>
      </c>
    </row>
    <row r="717" s="14" customFormat="1">
      <c r="A717" s="14"/>
      <c r="B717" s="245"/>
      <c r="C717" s="246"/>
      <c r="D717" s="230" t="s">
        <v>146</v>
      </c>
      <c r="E717" s="247" t="s">
        <v>1</v>
      </c>
      <c r="F717" s="248" t="s">
        <v>229</v>
      </c>
      <c r="G717" s="246"/>
      <c r="H717" s="249">
        <v>36.317</v>
      </c>
      <c r="I717" s="250"/>
      <c r="J717" s="246"/>
      <c r="K717" s="246"/>
      <c r="L717" s="251"/>
      <c r="M717" s="252"/>
      <c r="N717" s="253"/>
      <c r="O717" s="253"/>
      <c r="P717" s="253"/>
      <c r="Q717" s="253"/>
      <c r="R717" s="253"/>
      <c r="S717" s="253"/>
      <c r="T717" s="25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5" t="s">
        <v>146</v>
      </c>
      <c r="AU717" s="255" t="s">
        <v>86</v>
      </c>
      <c r="AV717" s="14" t="s">
        <v>86</v>
      </c>
      <c r="AW717" s="14" t="s">
        <v>32</v>
      </c>
      <c r="AX717" s="14" t="s">
        <v>77</v>
      </c>
      <c r="AY717" s="255" t="s">
        <v>136</v>
      </c>
    </row>
    <row r="718" s="14" customFormat="1">
      <c r="A718" s="14"/>
      <c r="B718" s="245"/>
      <c r="C718" s="246"/>
      <c r="D718" s="230" t="s">
        <v>146</v>
      </c>
      <c r="E718" s="247" t="s">
        <v>1</v>
      </c>
      <c r="F718" s="248" t="s">
        <v>230</v>
      </c>
      <c r="G718" s="246"/>
      <c r="H718" s="249">
        <v>9.0790000000000006</v>
      </c>
      <c r="I718" s="250"/>
      <c r="J718" s="246"/>
      <c r="K718" s="246"/>
      <c r="L718" s="251"/>
      <c r="M718" s="252"/>
      <c r="N718" s="253"/>
      <c r="O718" s="253"/>
      <c r="P718" s="253"/>
      <c r="Q718" s="253"/>
      <c r="R718" s="253"/>
      <c r="S718" s="253"/>
      <c r="T718" s="25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5" t="s">
        <v>146</v>
      </c>
      <c r="AU718" s="255" t="s">
        <v>86</v>
      </c>
      <c r="AV718" s="14" t="s">
        <v>86</v>
      </c>
      <c r="AW718" s="14" t="s">
        <v>32</v>
      </c>
      <c r="AX718" s="14" t="s">
        <v>77</v>
      </c>
      <c r="AY718" s="255" t="s">
        <v>136</v>
      </c>
    </row>
    <row r="719" s="13" customFormat="1">
      <c r="A719" s="13"/>
      <c r="B719" s="235"/>
      <c r="C719" s="236"/>
      <c r="D719" s="230" t="s">
        <v>146</v>
      </c>
      <c r="E719" s="237" t="s">
        <v>1</v>
      </c>
      <c r="F719" s="238" t="s">
        <v>232</v>
      </c>
      <c r="G719" s="236"/>
      <c r="H719" s="237" t="s">
        <v>1</v>
      </c>
      <c r="I719" s="239"/>
      <c r="J719" s="236"/>
      <c r="K719" s="236"/>
      <c r="L719" s="240"/>
      <c r="M719" s="241"/>
      <c r="N719" s="242"/>
      <c r="O719" s="242"/>
      <c r="P719" s="242"/>
      <c r="Q719" s="242"/>
      <c r="R719" s="242"/>
      <c r="S719" s="242"/>
      <c r="T719" s="24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4" t="s">
        <v>146</v>
      </c>
      <c r="AU719" s="244" t="s">
        <v>86</v>
      </c>
      <c r="AV719" s="13" t="s">
        <v>82</v>
      </c>
      <c r="AW719" s="13" t="s">
        <v>32</v>
      </c>
      <c r="AX719" s="13" t="s">
        <v>77</v>
      </c>
      <c r="AY719" s="244" t="s">
        <v>136</v>
      </c>
    </row>
    <row r="720" s="14" customFormat="1">
      <c r="A720" s="14"/>
      <c r="B720" s="245"/>
      <c r="C720" s="246"/>
      <c r="D720" s="230" t="s">
        <v>146</v>
      </c>
      <c r="E720" s="247" t="s">
        <v>1</v>
      </c>
      <c r="F720" s="248" t="s">
        <v>233</v>
      </c>
      <c r="G720" s="246"/>
      <c r="H720" s="249">
        <v>41.991</v>
      </c>
      <c r="I720" s="250"/>
      <c r="J720" s="246"/>
      <c r="K720" s="246"/>
      <c r="L720" s="251"/>
      <c r="M720" s="252"/>
      <c r="N720" s="253"/>
      <c r="O720" s="253"/>
      <c r="P720" s="253"/>
      <c r="Q720" s="253"/>
      <c r="R720" s="253"/>
      <c r="S720" s="253"/>
      <c r="T720" s="254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5" t="s">
        <v>146</v>
      </c>
      <c r="AU720" s="255" t="s">
        <v>86</v>
      </c>
      <c r="AV720" s="14" t="s">
        <v>86</v>
      </c>
      <c r="AW720" s="14" t="s">
        <v>32</v>
      </c>
      <c r="AX720" s="14" t="s">
        <v>77</v>
      </c>
      <c r="AY720" s="255" t="s">
        <v>136</v>
      </c>
    </row>
    <row r="721" s="14" customFormat="1">
      <c r="A721" s="14"/>
      <c r="B721" s="245"/>
      <c r="C721" s="246"/>
      <c r="D721" s="230" t="s">
        <v>146</v>
      </c>
      <c r="E721" s="247" t="s">
        <v>1</v>
      </c>
      <c r="F721" s="248" t="s">
        <v>234</v>
      </c>
      <c r="G721" s="246"/>
      <c r="H721" s="249">
        <v>3.4049999999999998</v>
      </c>
      <c r="I721" s="250"/>
      <c r="J721" s="246"/>
      <c r="K721" s="246"/>
      <c r="L721" s="251"/>
      <c r="M721" s="252"/>
      <c r="N721" s="253"/>
      <c r="O721" s="253"/>
      <c r="P721" s="253"/>
      <c r="Q721" s="253"/>
      <c r="R721" s="253"/>
      <c r="S721" s="253"/>
      <c r="T721" s="25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5" t="s">
        <v>146</v>
      </c>
      <c r="AU721" s="255" t="s">
        <v>86</v>
      </c>
      <c r="AV721" s="14" t="s">
        <v>86</v>
      </c>
      <c r="AW721" s="14" t="s">
        <v>32</v>
      </c>
      <c r="AX721" s="14" t="s">
        <v>77</v>
      </c>
      <c r="AY721" s="255" t="s">
        <v>136</v>
      </c>
    </row>
    <row r="722" s="2" customFormat="1" ht="14.4" customHeight="1">
      <c r="A722" s="37"/>
      <c r="B722" s="38"/>
      <c r="C722" s="256" t="s">
        <v>724</v>
      </c>
      <c r="D722" s="256" t="s">
        <v>173</v>
      </c>
      <c r="E722" s="257" t="s">
        <v>725</v>
      </c>
      <c r="F722" s="258" t="s">
        <v>726</v>
      </c>
      <c r="G722" s="259" t="s">
        <v>182</v>
      </c>
      <c r="H722" s="260">
        <v>56.43</v>
      </c>
      <c r="I722" s="261"/>
      <c r="J722" s="262">
        <f>ROUND(I722*H722,2)</f>
        <v>0</v>
      </c>
      <c r="K722" s="258" t="s">
        <v>142</v>
      </c>
      <c r="L722" s="263"/>
      <c r="M722" s="264" t="s">
        <v>1</v>
      </c>
      <c r="N722" s="265" t="s">
        <v>42</v>
      </c>
      <c r="O722" s="90"/>
      <c r="P722" s="226">
        <f>O722*H722</f>
        <v>0</v>
      </c>
      <c r="Q722" s="226">
        <v>0.028000000000000001</v>
      </c>
      <c r="R722" s="226">
        <f>Q722*H722</f>
        <v>1.5800400000000001</v>
      </c>
      <c r="S722" s="226">
        <v>0</v>
      </c>
      <c r="T722" s="227">
        <f>S722*H722</f>
        <v>0</v>
      </c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R722" s="228" t="s">
        <v>258</v>
      </c>
      <c r="AT722" s="228" t="s">
        <v>173</v>
      </c>
      <c r="AU722" s="228" t="s">
        <v>86</v>
      </c>
      <c r="AY722" s="16" t="s">
        <v>136</v>
      </c>
      <c r="BE722" s="229">
        <f>IF(N722="základní",J722,0)</f>
        <v>0</v>
      </c>
      <c r="BF722" s="229">
        <f>IF(N722="snížená",J722,0)</f>
        <v>0</v>
      </c>
      <c r="BG722" s="229">
        <f>IF(N722="zákl. přenesená",J722,0)</f>
        <v>0</v>
      </c>
      <c r="BH722" s="229">
        <f>IF(N722="sníž. přenesená",J722,0)</f>
        <v>0</v>
      </c>
      <c r="BI722" s="229">
        <f>IF(N722="nulová",J722,0)</f>
        <v>0</v>
      </c>
      <c r="BJ722" s="16" t="s">
        <v>82</v>
      </c>
      <c r="BK722" s="229">
        <f>ROUND(I722*H722,2)</f>
        <v>0</v>
      </c>
      <c r="BL722" s="16" t="s">
        <v>259</v>
      </c>
      <c r="BM722" s="228" t="s">
        <v>727</v>
      </c>
    </row>
    <row r="723" s="2" customFormat="1">
      <c r="A723" s="37"/>
      <c r="B723" s="38"/>
      <c r="C723" s="39"/>
      <c r="D723" s="230" t="s">
        <v>144</v>
      </c>
      <c r="E723" s="39"/>
      <c r="F723" s="231" t="s">
        <v>726</v>
      </c>
      <c r="G723" s="39"/>
      <c r="H723" s="39"/>
      <c r="I723" s="232"/>
      <c r="J723" s="39"/>
      <c r="K723" s="39"/>
      <c r="L723" s="43"/>
      <c r="M723" s="233"/>
      <c r="N723" s="234"/>
      <c r="O723" s="90"/>
      <c r="P723" s="90"/>
      <c r="Q723" s="90"/>
      <c r="R723" s="90"/>
      <c r="S723" s="90"/>
      <c r="T723" s="91"/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T723" s="16" t="s">
        <v>144</v>
      </c>
      <c r="AU723" s="16" t="s">
        <v>86</v>
      </c>
    </row>
    <row r="724" s="13" customFormat="1">
      <c r="A724" s="13"/>
      <c r="B724" s="235"/>
      <c r="C724" s="236"/>
      <c r="D724" s="230" t="s">
        <v>146</v>
      </c>
      <c r="E724" s="237" t="s">
        <v>1</v>
      </c>
      <c r="F724" s="238" t="s">
        <v>198</v>
      </c>
      <c r="G724" s="236"/>
      <c r="H724" s="237" t="s">
        <v>1</v>
      </c>
      <c r="I724" s="239"/>
      <c r="J724" s="236"/>
      <c r="K724" s="236"/>
      <c r="L724" s="240"/>
      <c r="M724" s="241"/>
      <c r="N724" s="242"/>
      <c r="O724" s="242"/>
      <c r="P724" s="242"/>
      <c r="Q724" s="242"/>
      <c r="R724" s="242"/>
      <c r="S724" s="242"/>
      <c r="T724" s="24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4" t="s">
        <v>146</v>
      </c>
      <c r="AU724" s="244" t="s">
        <v>86</v>
      </c>
      <c r="AV724" s="13" t="s">
        <v>82</v>
      </c>
      <c r="AW724" s="13" t="s">
        <v>32</v>
      </c>
      <c r="AX724" s="13" t="s">
        <v>77</v>
      </c>
      <c r="AY724" s="244" t="s">
        <v>136</v>
      </c>
    </row>
    <row r="725" s="14" customFormat="1">
      <c r="A725" s="14"/>
      <c r="B725" s="245"/>
      <c r="C725" s="246"/>
      <c r="D725" s="230" t="s">
        <v>146</v>
      </c>
      <c r="E725" s="247" t="s">
        <v>1</v>
      </c>
      <c r="F725" s="248" t="s">
        <v>201</v>
      </c>
      <c r="G725" s="246"/>
      <c r="H725" s="249">
        <v>6.6500000000000004</v>
      </c>
      <c r="I725" s="250"/>
      <c r="J725" s="246"/>
      <c r="K725" s="246"/>
      <c r="L725" s="251"/>
      <c r="M725" s="252"/>
      <c r="N725" s="253"/>
      <c r="O725" s="253"/>
      <c r="P725" s="253"/>
      <c r="Q725" s="253"/>
      <c r="R725" s="253"/>
      <c r="S725" s="253"/>
      <c r="T725" s="25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5" t="s">
        <v>146</v>
      </c>
      <c r="AU725" s="255" t="s">
        <v>86</v>
      </c>
      <c r="AV725" s="14" t="s">
        <v>86</v>
      </c>
      <c r="AW725" s="14" t="s">
        <v>32</v>
      </c>
      <c r="AX725" s="14" t="s">
        <v>77</v>
      </c>
      <c r="AY725" s="255" t="s">
        <v>136</v>
      </c>
    </row>
    <row r="726" s="13" customFormat="1">
      <c r="A726" s="13"/>
      <c r="B726" s="235"/>
      <c r="C726" s="236"/>
      <c r="D726" s="230" t="s">
        <v>146</v>
      </c>
      <c r="E726" s="237" t="s">
        <v>1</v>
      </c>
      <c r="F726" s="238" t="s">
        <v>202</v>
      </c>
      <c r="G726" s="236"/>
      <c r="H726" s="237" t="s">
        <v>1</v>
      </c>
      <c r="I726" s="239"/>
      <c r="J726" s="236"/>
      <c r="K726" s="236"/>
      <c r="L726" s="240"/>
      <c r="M726" s="241"/>
      <c r="N726" s="242"/>
      <c r="O726" s="242"/>
      <c r="P726" s="242"/>
      <c r="Q726" s="242"/>
      <c r="R726" s="242"/>
      <c r="S726" s="242"/>
      <c r="T726" s="24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4" t="s">
        <v>146</v>
      </c>
      <c r="AU726" s="244" t="s">
        <v>86</v>
      </c>
      <c r="AV726" s="13" t="s">
        <v>82</v>
      </c>
      <c r="AW726" s="13" t="s">
        <v>32</v>
      </c>
      <c r="AX726" s="13" t="s">
        <v>77</v>
      </c>
      <c r="AY726" s="244" t="s">
        <v>136</v>
      </c>
    </row>
    <row r="727" s="14" customFormat="1">
      <c r="A727" s="14"/>
      <c r="B727" s="245"/>
      <c r="C727" s="246"/>
      <c r="D727" s="230" t="s">
        <v>146</v>
      </c>
      <c r="E727" s="247" t="s">
        <v>1</v>
      </c>
      <c r="F727" s="248" t="s">
        <v>207</v>
      </c>
      <c r="G727" s="246"/>
      <c r="H727" s="249">
        <v>15.199999999999999</v>
      </c>
      <c r="I727" s="250"/>
      <c r="J727" s="246"/>
      <c r="K727" s="246"/>
      <c r="L727" s="251"/>
      <c r="M727" s="252"/>
      <c r="N727" s="253"/>
      <c r="O727" s="253"/>
      <c r="P727" s="253"/>
      <c r="Q727" s="253"/>
      <c r="R727" s="253"/>
      <c r="S727" s="253"/>
      <c r="T727" s="25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5" t="s">
        <v>146</v>
      </c>
      <c r="AU727" s="255" t="s">
        <v>86</v>
      </c>
      <c r="AV727" s="14" t="s">
        <v>86</v>
      </c>
      <c r="AW727" s="14" t="s">
        <v>32</v>
      </c>
      <c r="AX727" s="14" t="s">
        <v>77</v>
      </c>
      <c r="AY727" s="255" t="s">
        <v>136</v>
      </c>
    </row>
    <row r="728" s="13" customFormat="1">
      <c r="A728" s="13"/>
      <c r="B728" s="235"/>
      <c r="C728" s="236"/>
      <c r="D728" s="230" t="s">
        <v>146</v>
      </c>
      <c r="E728" s="237" t="s">
        <v>1</v>
      </c>
      <c r="F728" s="238" t="s">
        <v>208</v>
      </c>
      <c r="G728" s="236"/>
      <c r="H728" s="237" t="s">
        <v>1</v>
      </c>
      <c r="I728" s="239"/>
      <c r="J728" s="236"/>
      <c r="K728" s="236"/>
      <c r="L728" s="240"/>
      <c r="M728" s="241"/>
      <c r="N728" s="242"/>
      <c r="O728" s="242"/>
      <c r="P728" s="242"/>
      <c r="Q728" s="242"/>
      <c r="R728" s="242"/>
      <c r="S728" s="242"/>
      <c r="T728" s="24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4" t="s">
        <v>146</v>
      </c>
      <c r="AU728" s="244" t="s">
        <v>86</v>
      </c>
      <c r="AV728" s="13" t="s">
        <v>82</v>
      </c>
      <c r="AW728" s="13" t="s">
        <v>32</v>
      </c>
      <c r="AX728" s="13" t="s">
        <v>77</v>
      </c>
      <c r="AY728" s="244" t="s">
        <v>136</v>
      </c>
    </row>
    <row r="729" s="14" customFormat="1">
      <c r="A729" s="14"/>
      <c r="B729" s="245"/>
      <c r="C729" s="246"/>
      <c r="D729" s="230" t="s">
        <v>146</v>
      </c>
      <c r="E729" s="247" t="s">
        <v>1</v>
      </c>
      <c r="F729" s="248" t="s">
        <v>728</v>
      </c>
      <c r="G729" s="246"/>
      <c r="H729" s="249">
        <v>15.199999999999999</v>
      </c>
      <c r="I729" s="250"/>
      <c r="J729" s="246"/>
      <c r="K729" s="246"/>
      <c r="L729" s="251"/>
      <c r="M729" s="252"/>
      <c r="N729" s="253"/>
      <c r="O729" s="253"/>
      <c r="P729" s="253"/>
      <c r="Q729" s="253"/>
      <c r="R729" s="253"/>
      <c r="S729" s="253"/>
      <c r="T729" s="25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5" t="s">
        <v>146</v>
      </c>
      <c r="AU729" s="255" t="s">
        <v>86</v>
      </c>
      <c r="AV729" s="14" t="s">
        <v>86</v>
      </c>
      <c r="AW729" s="14" t="s">
        <v>32</v>
      </c>
      <c r="AX729" s="14" t="s">
        <v>77</v>
      </c>
      <c r="AY729" s="255" t="s">
        <v>136</v>
      </c>
    </row>
    <row r="730" s="14" customFormat="1">
      <c r="A730" s="14"/>
      <c r="B730" s="245"/>
      <c r="C730" s="246"/>
      <c r="D730" s="230" t="s">
        <v>146</v>
      </c>
      <c r="E730" s="247" t="s">
        <v>1</v>
      </c>
      <c r="F730" s="248" t="s">
        <v>215</v>
      </c>
      <c r="G730" s="246"/>
      <c r="H730" s="249">
        <v>6.0800000000000001</v>
      </c>
      <c r="I730" s="250"/>
      <c r="J730" s="246"/>
      <c r="K730" s="246"/>
      <c r="L730" s="251"/>
      <c r="M730" s="252"/>
      <c r="N730" s="253"/>
      <c r="O730" s="253"/>
      <c r="P730" s="253"/>
      <c r="Q730" s="253"/>
      <c r="R730" s="253"/>
      <c r="S730" s="253"/>
      <c r="T730" s="254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5" t="s">
        <v>146</v>
      </c>
      <c r="AU730" s="255" t="s">
        <v>86</v>
      </c>
      <c r="AV730" s="14" t="s">
        <v>86</v>
      </c>
      <c r="AW730" s="14" t="s">
        <v>32</v>
      </c>
      <c r="AX730" s="14" t="s">
        <v>77</v>
      </c>
      <c r="AY730" s="255" t="s">
        <v>136</v>
      </c>
    </row>
    <row r="731" s="13" customFormat="1">
      <c r="A731" s="13"/>
      <c r="B731" s="235"/>
      <c r="C731" s="236"/>
      <c r="D731" s="230" t="s">
        <v>146</v>
      </c>
      <c r="E731" s="237" t="s">
        <v>1</v>
      </c>
      <c r="F731" s="238" t="s">
        <v>217</v>
      </c>
      <c r="G731" s="236"/>
      <c r="H731" s="237" t="s">
        <v>1</v>
      </c>
      <c r="I731" s="239"/>
      <c r="J731" s="236"/>
      <c r="K731" s="236"/>
      <c r="L731" s="240"/>
      <c r="M731" s="241"/>
      <c r="N731" s="242"/>
      <c r="O731" s="242"/>
      <c r="P731" s="242"/>
      <c r="Q731" s="242"/>
      <c r="R731" s="242"/>
      <c r="S731" s="242"/>
      <c r="T731" s="24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4" t="s">
        <v>146</v>
      </c>
      <c r="AU731" s="244" t="s">
        <v>86</v>
      </c>
      <c r="AV731" s="13" t="s">
        <v>82</v>
      </c>
      <c r="AW731" s="13" t="s">
        <v>32</v>
      </c>
      <c r="AX731" s="13" t="s">
        <v>77</v>
      </c>
      <c r="AY731" s="244" t="s">
        <v>136</v>
      </c>
    </row>
    <row r="732" s="14" customFormat="1">
      <c r="A732" s="14"/>
      <c r="B732" s="245"/>
      <c r="C732" s="246"/>
      <c r="D732" s="230" t="s">
        <v>146</v>
      </c>
      <c r="E732" s="247" t="s">
        <v>1</v>
      </c>
      <c r="F732" s="248" t="s">
        <v>220</v>
      </c>
      <c r="G732" s="246"/>
      <c r="H732" s="249">
        <v>13.300000000000001</v>
      </c>
      <c r="I732" s="250"/>
      <c r="J732" s="246"/>
      <c r="K732" s="246"/>
      <c r="L732" s="251"/>
      <c r="M732" s="252"/>
      <c r="N732" s="253"/>
      <c r="O732" s="253"/>
      <c r="P732" s="253"/>
      <c r="Q732" s="253"/>
      <c r="R732" s="253"/>
      <c r="S732" s="253"/>
      <c r="T732" s="25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5" t="s">
        <v>146</v>
      </c>
      <c r="AU732" s="255" t="s">
        <v>86</v>
      </c>
      <c r="AV732" s="14" t="s">
        <v>86</v>
      </c>
      <c r="AW732" s="14" t="s">
        <v>32</v>
      </c>
      <c r="AX732" s="14" t="s">
        <v>77</v>
      </c>
      <c r="AY732" s="255" t="s">
        <v>136</v>
      </c>
    </row>
    <row r="733" s="2" customFormat="1" ht="22.2" customHeight="1">
      <c r="A733" s="37"/>
      <c r="B733" s="38"/>
      <c r="C733" s="217" t="s">
        <v>729</v>
      </c>
      <c r="D733" s="217" t="s">
        <v>138</v>
      </c>
      <c r="E733" s="218" t="s">
        <v>730</v>
      </c>
      <c r="F733" s="219" t="s">
        <v>731</v>
      </c>
      <c r="G733" s="220" t="s">
        <v>365</v>
      </c>
      <c r="H733" s="221">
        <v>1153.55</v>
      </c>
      <c r="I733" s="222"/>
      <c r="J733" s="223">
        <f>ROUND(I733*H733,2)</f>
        <v>0</v>
      </c>
      <c r="K733" s="219" t="s">
        <v>142</v>
      </c>
      <c r="L733" s="43"/>
      <c r="M733" s="224" t="s">
        <v>1</v>
      </c>
      <c r="N733" s="225" t="s">
        <v>42</v>
      </c>
      <c r="O733" s="90"/>
      <c r="P733" s="226">
        <f>O733*H733</f>
        <v>0</v>
      </c>
      <c r="Q733" s="226">
        <v>6.0000000000000002E-05</v>
      </c>
      <c r="R733" s="226">
        <f>Q733*H733</f>
        <v>0.069212999999999997</v>
      </c>
      <c r="S733" s="226">
        <v>0</v>
      </c>
      <c r="T733" s="227">
        <f>S733*H733</f>
        <v>0</v>
      </c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R733" s="228" t="s">
        <v>259</v>
      </c>
      <c r="AT733" s="228" t="s">
        <v>138</v>
      </c>
      <c r="AU733" s="228" t="s">
        <v>86</v>
      </c>
      <c r="AY733" s="16" t="s">
        <v>136</v>
      </c>
      <c r="BE733" s="229">
        <f>IF(N733="základní",J733,0)</f>
        <v>0</v>
      </c>
      <c r="BF733" s="229">
        <f>IF(N733="snížená",J733,0)</f>
        <v>0</v>
      </c>
      <c r="BG733" s="229">
        <f>IF(N733="zákl. přenesená",J733,0)</f>
        <v>0</v>
      </c>
      <c r="BH733" s="229">
        <f>IF(N733="sníž. přenesená",J733,0)</f>
        <v>0</v>
      </c>
      <c r="BI733" s="229">
        <f>IF(N733="nulová",J733,0)</f>
        <v>0</v>
      </c>
      <c r="BJ733" s="16" t="s">
        <v>82</v>
      </c>
      <c r="BK733" s="229">
        <f>ROUND(I733*H733,2)</f>
        <v>0</v>
      </c>
      <c r="BL733" s="16" t="s">
        <v>259</v>
      </c>
      <c r="BM733" s="228" t="s">
        <v>732</v>
      </c>
    </row>
    <row r="734" s="2" customFormat="1">
      <c r="A734" s="37"/>
      <c r="B734" s="38"/>
      <c r="C734" s="39"/>
      <c r="D734" s="230" t="s">
        <v>144</v>
      </c>
      <c r="E734" s="39"/>
      <c r="F734" s="231" t="s">
        <v>733</v>
      </c>
      <c r="G734" s="39"/>
      <c r="H734" s="39"/>
      <c r="I734" s="232"/>
      <c r="J734" s="39"/>
      <c r="K734" s="39"/>
      <c r="L734" s="43"/>
      <c r="M734" s="233"/>
      <c r="N734" s="234"/>
      <c r="O734" s="90"/>
      <c r="P734" s="90"/>
      <c r="Q734" s="90"/>
      <c r="R734" s="90"/>
      <c r="S734" s="90"/>
      <c r="T734" s="91"/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T734" s="16" t="s">
        <v>144</v>
      </c>
      <c r="AU734" s="16" t="s">
        <v>86</v>
      </c>
    </row>
    <row r="735" s="13" customFormat="1">
      <c r="A735" s="13"/>
      <c r="B735" s="235"/>
      <c r="C735" s="236"/>
      <c r="D735" s="230" t="s">
        <v>146</v>
      </c>
      <c r="E735" s="237" t="s">
        <v>1</v>
      </c>
      <c r="F735" s="238" t="s">
        <v>197</v>
      </c>
      <c r="G735" s="236"/>
      <c r="H735" s="237" t="s">
        <v>1</v>
      </c>
      <c r="I735" s="239"/>
      <c r="J735" s="236"/>
      <c r="K735" s="236"/>
      <c r="L735" s="240"/>
      <c r="M735" s="241"/>
      <c r="N735" s="242"/>
      <c r="O735" s="242"/>
      <c r="P735" s="242"/>
      <c r="Q735" s="242"/>
      <c r="R735" s="242"/>
      <c r="S735" s="242"/>
      <c r="T735" s="24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4" t="s">
        <v>146</v>
      </c>
      <c r="AU735" s="244" t="s">
        <v>86</v>
      </c>
      <c r="AV735" s="13" t="s">
        <v>82</v>
      </c>
      <c r="AW735" s="13" t="s">
        <v>32</v>
      </c>
      <c r="AX735" s="13" t="s">
        <v>77</v>
      </c>
      <c r="AY735" s="244" t="s">
        <v>136</v>
      </c>
    </row>
    <row r="736" s="13" customFormat="1">
      <c r="A736" s="13"/>
      <c r="B736" s="235"/>
      <c r="C736" s="236"/>
      <c r="D736" s="230" t="s">
        <v>146</v>
      </c>
      <c r="E736" s="237" t="s">
        <v>1</v>
      </c>
      <c r="F736" s="238" t="s">
        <v>198</v>
      </c>
      <c r="G736" s="236"/>
      <c r="H736" s="237" t="s">
        <v>1</v>
      </c>
      <c r="I736" s="239"/>
      <c r="J736" s="236"/>
      <c r="K736" s="236"/>
      <c r="L736" s="240"/>
      <c r="M736" s="241"/>
      <c r="N736" s="242"/>
      <c r="O736" s="242"/>
      <c r="P736" s="242"/>
      <c r="Q736" s="242"/>
      <c r="R736" s="242"/>
      <c r="S736" s="242"/>
      <c r="T736" s="24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4" t="s">
        <v>146</v>
      </c>
      <c r="AU736" s="244" t="s">
        <v>86</v>
      </c>
      <c r="AV736" s="13" t="s">
        <v>82</v>
      </c>
      <c r="AW736" s="13" t="s">
        <v>32</v>
      </c>
      <c r="AX736" s="13" t="s">
        <v>77</v>
      </c>
      <c r="AY736" s="244" t="s">
        <v>136</v>
      </c>
    </row>
    <row r="737" s="14" customFormat="1">
      <c r="A737" s="14"/>
      <c r="B737" s="245"/>
      <c r="C737" s="246"/>
      <c r="D737" s="230" t="s">
        <v>146</v>
      </c>
      <c r="E737" s="247" t="s">
        <v>1</v>
      </c>
      <c r="F737" s="248" t="s">
        <v>734</v>
      </c>
      <c r="G737" s="246"/>
      <c r="H737" s="249">
        <v>25.75</v>
      </c>
      <c r="I737" s="250"/>
      <c r="J737" s="246"/>
      <c r="K737" s="246"/>
      <c r="L737" s="251"/>
      <c r="M737" s="252"/>
      <c r="N737" s="253"/>
      <c r="O737" s="253"/>
      <c r="P737" s="253"/>
      <c r="Q737" s="253"/>
      <c r="R737" s="253"/>
      <c r="S737" s="253"/>
      <c r="T737" s="25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5" t="s">
        <v>146</v>
      </c>
      <c r="AU737" s="255" t="s">
        <v>86</v>
      </c>
      <c r="AV737" s="14" t="s">
        <v>86</v>
      </c>
      <c r="AW737" s="14" t="s">
        <v>32</v>
      </c>
      <c r="AX737" s="14" t="s">
        <v>77</v>
      </c>
      <c r="AY737" s="255" t="s">
        <v>136</v>
      </c>
    </row>
    <row r="738" s="14" customFormat="1">
      <c r="A738" s="14"/>
      <c r="B738" s="245"/>
      <c r="C738" s="246"/>
      <c r="D738" s="230" t="s">
        <v>146</v>
      </c>
      <c r="E738" s="247" t="s">
        <v>1</v>
      </c>
      <c r="F738" s="248" t="s">
        <v>735</v>
      </c>
      <c r="G738" s="246"/>
      <c r="H738" s="249">
        <v>5</v>
      </c>
      <c r="I738" s="250"/>
      <c r="J738" s="246"/>
      <c r="K738" s="246"/>
      <c r="L738" s="251"/>
      <c r="M738" s="252"/>
      <c r="N738" s="253"/>
      <c r="O738" s="253"/>
      <c r="P738" s="253"/>
      <c r="Q738" s="253"/>
      <c r="R738" s="253"/>
      <c r="S738" s="253"/>
      <c r="T738" s="254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5" t="s">
        <v>146</v>
      </c>
      <c r="AU738" s="255" t="s">
        <v>86</v>
      </c>
      <c r="AV738" s="14" t="s">
        <v>86</v>
      </c>
      <c r="AW738" s="14" t="s">
        <v>32</v>
      </c>
      <c r="AX738" s="14" t="s">
        <v>77</v>
      </c>
      <c r="AY738" s="255" t="s">
        <v>136</v>
      </c>
    </row>
    <row r="739" s="14" customFormat="1">
      <c r="A739" s="14"/>
      <c r="B739" s="245"/>
      <c r="C739" s="246"/>
      <c r="D739" s="230" t="s">
        <v>146</v>
      </c>
      <c r="E739" s="247" t="s">
        <v>1</v>
      </c>
      <c r="F739" s="248" t="s">
        <v>736</v>
      </c>
      <c r="G739" s="246"/>
      <c r="H739" s="249">
        <v>33</v>
      </c>
      <c r="I739" s="250"/>
      <c r="J739" s="246"/>
      <c r="K739" s="246"/>
      <c r="L739" s="251"/>
      <c r="M739" s="252"/>
      <c r="N739" s="253"/>
      <c r="O739" s="253"/>
      <c r="P739" s="253"/>
      <c r="Q739" s="253"/>
      <c r="R739" s="253"/>
      <c r="S739" s="253"/>
      <c r="T739" s="25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5" t="s">
        <v>146</v>
      </c>
      <c r="AU739" s="255" t="s">
        <v>86</v>
      </c>
      <c r="AV739" s="14" t="s">
        <v>86</v>
      </c>
      <c r="AW739" s="14" t="s">
        <v>32</v>
      </c>
      <c r="AX739" s="14" t="s">
        <v>77</v>
      </c>
      <c r="AY739" s="255" t="s">
        <v>136</v>
      </c>
    </row>
    <row r="740" s="13" customFormat="1">
      <c r="A740" s="13"/>
      <c r="B740" s="235"/>
      <c r="C740" s="236"/>
      <c r="D740" s="230" t="s">
        <v>146</v>
      </c>
      <c r="E740" s="237" t="s">
        <v>1</v>
      </c>
      <c r="F740" s="238" t="s">
        <v>202</v>
      </c>
      <c r="G740" s="236"/>
      <c r="H740" s="237" t="s">
        <v>1</v>
      </c>
      <c r="I740" s="239"/>
      <c r="J740" s="236"/>
      <c r="K740" s="236"/>
      <c r="L740" s="240"/>
      <c r="M740" s="241"/>
      <c r="N740" s="242"/>
      <c r="O740" s="242"/>
      <c r="P740" s="242"/>
      <c r="Q740" s="242"/>
      <c r="R740" s="242"/>
      <c r="S740" s="242"/>
      <c r="T740" s="24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4" t="s">
        <v>146</v>
      </c>
      <c r="AU740" s="244" t="s">
        <v>86</v>
      </c>
      <c r="AV740" s="13" t="s">
        <v>82</v>
      </c>
      <c r="AW740" s="13" t="s">
        <v>32</v>
      </c>
      <c r="AX740" s="13" t="s">
        <v>77</v>
      </c>
      <c r="AY740" s="244" t="s">
        <v>136</v>
      </c>
    </row>
    <row r="741" s="14" customFormat="1">
      <c r="A741" s="14"/>
      <c r="B741" s="245"/>
      <c r="C741" s="246"/>
      <c r="D741" s="230" t="s">
        <v>146</v>
      </c>
      <c r="E741" s="247" t="s">
        <v>1</v>
      </c>
      <c r="F741" s="248" t="s">
        <v>737</v>
      </c>
      <c r="G741" s="246"/>
      <c r="H741" s="249">
        <v>5.5</v>
      </c>
      <c r="I741" s="250"/>
      <c r="J741" s="246"/>
      <c r="K741" s="246"/>
      <c r="L741" s="251"/>
      <c r="M741" s="252"/>
      <c r="N741" s="253"/>
      <c r="O741" s="253"/>
      <c r="P741" s="253"/>
      <c r="Q741" s="253"/>
      <c r="R741" s="253"/>
      <c r="S741" s="253"/>
      <c r="T741" s="25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5" t="s">
        <v>146</v>
      </c>
      <c r="AU741" s="255" t="s">
        <v>86</v>
      </c>
      <c r="AV741" s="14" t="s">
        <v>86</v>
      </c>
      <c r="AW741" s="14" t="s">
        <v>32</v>
      </c>
      <c r="AX741" s="14" t="s">
        <v>77</v>
      </c>
      <c r="AY741" s="255" t="s">
        <v>136</v>
      </c>
    </row>
    <row r="742" s="14" customFormat="1">
      <c r="A742" s="14"/>
      <c r="B742" s="245"/>
      <c r="C742" s="246"/>
      <c r="D742" s="230" t="s">
        <v>146</v>
      </c>
      <c r="E742" s="247" t="s">
        <v>1</v>
      </c>
      <c r="F742" s="248" t="s">
        <v>738</v>
      </c>
      <c r="G742" s="246"/>
      <c r="H742" s="249">
        <v>6</v>
      </c>
      <c r="I742" s="250"/>
      <c r="J742" s="246"/>
      <c r="K742" s="246"/>
      <c r="L742" s="251"/>
      <c r="M742" s="252"/>
      <c r="N742" s="253"/>
      <c r="O742" s="253"/>
      <c r="P742" s="253"/>
      <c r="Q742" s="253"/>
      <c r="R742" s="253"/>
      <c r="S742" s="253"/>
      <c r="T742" s="25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5" t="s">
        <v>146</v>
      </c>
      <c r="AU742" s="255" t="s">
        <v>86</v>
      </c>
      <c r="AV742" s="14" t="s">
        <v>86</v>
      </c>
      <c r="AW742" s="14" t="s">
        <v>32</v>
      </c>
      <c r="AX742" s="14" t="s">
        <v>77</v>
      </c>
      <c r="AY742" s="255" t="s">
        <v>136</v>
      </c>
    </row>
    <row r="743" s="14" customFormat="1">
      <c r="A743" s="14"/>
      <c r="B743" s="245"/>
      <c r="C743" s="246"/>
      <c r="D743" s="230" t="s">
        <v>146</v>
      </c>
      <c r="E743" s="247" t="s">
        <v>1</v>
      </c>
      <c r="F743" s="248" t="s">
        <v>739</v>
      </c>
      <c r="G743" s="246"/>
      <c r="H743" s="249">
        <v>9.1999999999999993</v>
      </c>
      <c r="I743" s="250"/>
      <c r="J743" s="246"/>
      <c r="K743" s="246"/>
      <c r="L743" s="251"/>
      <c r="M743" s="252"/>
      <c r="N743" s="253"/>
      <c r="O743" s="253"/>
      <c r="P743" s="253"/>
      <c r="Q743" s="253"/>
      <c r="R743" s="253"/>
      <c r="S743" s="253"/>
      <c r="T743" s="254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5" t="s">
        <v>146</v>
      </c>
      <c r="AU743" s="255" t="s">
        <v>86</v>
      </c>
      <c r="AV743" s="14" t="s">
        <v>86</v>
      </c>
      <c r="AW743" s="14" t="s">
        <v>32</v>
      </c>
      <c r="AX743" s="14" t="s">
        <v>77</v>
      </c>
      <c r="AY743" s="255" t="s">
        <v>136</v>
      </c>
    </row>
    <row r="744" s="14" customFormat="1">
      <c r="A744" s="14"/>
      <c r="B744" s="245"/>
      <c r="C744" s="246"/>
      <c r="D744" s="230" t="s">
        <v>146</v>
      </c>
      <c r="E744" s="247" t="s">
        <v>1</v>
      </c>
      <c r="F744" s="248" t="s">
        <v>740</v>
      </c>
      <c r="G744" s="246"/>
      <c r="H744" s="249">
        <v>6.0999999999999996</v>
      </c>
      <c r="I744" s="250"/>
      <c r="J744" s="246"/>
      <c r="K744" s="246"/>
      <c r="L744" s="251"/>
      <c r="M744" s="252"/>
      <c r="N744" s="253"/>
      <c r="O744" s="253"/>
      <c r="P744" s="253"/>
      <c r="Q744" s="253"/>
      <c r="R744" s="253"/>
      <c r="S744" s="253"/>
      <c r="T744" s="25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5" t="s">
        <v>146</v>
      </c>
      <c r="AU744" s="255" t="s">
        <v>86</v>
      </c>
      <c r="AV744" s="14" t="s">
        <v>86</v>
      </c>
      <c r="AW744" s="14" t="s">
        <v>32</v>
      </c>
      <c r="AX744" s="14" t="s">
        <v>77</v>
      </c>
      <c r="AY744" s="255" t="s">
        <v>136</v>
      </c>
    </row>
    <row r="745" s="14" customFormat="1">
      <c r="A745" s="14"/>
      <c r="B745" s="245"/>
      <c r="C745" s="246"/>
      <c r="D745" s="230" t="s">
        <v>146</v>
      </c>
      <c r="E745" s="247" t="s">
        <v>1</v>
      </c>
      <c r="F745" s="248" t="s">
        <v>741</v>
      </c>
      <c r="G745" s="246"/>
      <c r="H745" s="249">
        <v>70</v>
      </c>
      <c r="I745" s="250"/>
      <c r="J745" s="246"/>
      <c r="K745" s="246"/>
      <c r="L745" s="251"/>
      <c r="M745" s="252"/>
      <c r="N745" s="253"/>
      <c r="O745" s="253"/>
      <c r="P745" s="253"/>
      <c r="Q745" s="253"/>
      <c r="R745" s="253"/>
      <c r="S745" s="253"/>
      <c r="T745" s="254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5" t="s">
        <v>146</v>
      </c>
      <c r="AU745" s="255" t="s">
        <v>86</v>
      </c>
      <c r="AV745" s="14" t="s">
        <v>86</v>
      </c>
      <c r="AW745" s="14" t="s">
        <v>32</v>
      </c>
      <c r="AX745" s="14" t="s">
        <v>77</v>
      </c>
      <c r="AY745" s="255" t="s">
        <v>136</v>
      </c>
    </row>
    <row r="746" s="13" customFormat="1">
      <c r="A746" s="13"/>
      <c r="B746" s="235"/>
      <c r="C746" s="236"/>
      <c r="D746" s="230" t="s">
        <v>146</v>
      </c>
      <c r="E746" s="237" t="s">
        <v>1</v>
      </c>
      <c r="F746" s="238" t="s">
        <v>208</v>
      </c>
      <c r="G746" s="236"/>
      <c r="H746" s="237" t="s">
        <v>1</v>
      </c>
      <c r="I746" s="239"/>
      <c r="J746" s="236"/>
      <c r="K746" s="236"/>
      <c r="L746" s="240"/>
      <c r="M746" s="241"/>
      <c r="N746" s="242"/>
      <c r="O746" s="242"/>
      <c r="P746" s="242"/>
      <c r="Q746" s="242"/>
      <c r="R746" s="242"/>
      <c r="S746" s="242"/>
      <c r="T746" s="24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4" t="s">
        <v>146</v>
      </c>
      <c r="AU746" s="244" t="s">
        <v>86</v>
      </c>
      <c r="AV746" s="13" t="s">
        <v>82</v>
      </c>
      <c r="AW746" s="13" t="s">
        <v>32</v>
      </c>
      <c r="AX746" s="13" t="s">
        <v>77</v>
      </c>
      <c r="AY746" s="244" t="s">
        <v>136</v>
      </c>
    </row>
    <row r="747" s="14" customFormat="1">
      <c r="A747" s="14"/>
      <c r="B747" s="245"/>
      <c r="C747" s="246"/>
      <c r="D747" s="230" t="s">
        <v>146</v>
      </c>
      <c r="E747" s="247" t="s">
        <v>1</v>
      </c>
      <c r="F747" s="248" t="s">
        <v>742</v>
      </c>
      <c r="G747" s="246"/>
      <c r="H747" s="249">
        <v>5.2000000000000002</v>
      </c>
      <c r="I747" s="250"/>
      <c r="J747" s="246"/>
      <c r="K747" s="246"/>
      <c r="L747" s="251"/>
      <c r="M747" s="252"/>
      <c r="N747" s="253"/>
      <c r="O747" s="253"/>
      <c r="P747" s="253"/>
      <c r="Q747" s="253"/>
      <c r="R747" s="253"/>
      <c r="S747" s="253"/>
      <c r="T747" s="254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5" t="s">
        <v>146</v>
      </c>
      <c r="AU747" s="255" t="s">
        <v>86</v>
      </c>
      <c r="AV747" s="14" t="s">
        <v>86</v>
      </c>
      <c r="AW747" s="14" t="s">
        <v>32</v>
      </c>
      <c r="AX747" s="14" t="s">
        <v>77</v>
      </c>
      <c r="AY747" s="255" t="s">
        <v>136</v>
      </c>
    </row>
    <row r="748" s="14" customFormat="1">
      <c r="A748" s="14"/>
      <c r="B748" s="245"/>
      <c r="C748" s="246"/>
      <c r="D748" s="230" t="s">
        <v>146</v>
      </c>
      <c r="E748" s="247" t="s">
        <v>1</v>
      </c>
      <c r="F748" s="248" t="s">
        <v>743</v>
      </c>
      <c r="G748" s="246"/>
      <c r="H748" s="249">
        <v>12</v>
      </c>
      <c r="I748" s="250"/>
      <c r="J748" s="246"/>
      <c r="K748" s="246"/>
      <c r="L748" s="251"/>
      <c r="M748" s="252"/>
      <c r="N748" s="253"/>
      <c r="O748" s="253"/>
      <c r="P748" s="253"/>
      <c r="Q748" s="253"/>
      <c r="R748" s="253"/>
      <c r="S748" s="253"/>
      <c r="T748" s="25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5" t="s">
        <v>146</v>
      </c>
      <c r="AU748" s="255" t="s">
        <v>86</v>
      </c>
      <c r="AV748" s="14" t="s">
        <v>86</v>
      </c>
      <c r="AW748" s="14" t="s">
        <v>32</v>
      </c>
      <c r="AX748" s="14" t="s">
        <v>77</v>
      </c>
      <c r="AY748" s="255" t="s">
        <v>136</v>
      </c>
    </row>
    <row r="749" s="14" customFormat="1">
      <c r="A749" s="14"/>
      <c r="B749" s="245"/>
      <c r="C749" s="246"/>
      <c r="D749" s="230" t="s">
        <v>146</v>
      </c>
      <c r="E749" s="247" t="s">
        <v>1</v>
      </c>
      <c r="F749" s="248" t="s">
        <v>744</v>
      </c>
      <c r="G749" s="246"/>
      <c r="H749" s="249">
        <v>10.800000000000001</v>
      </c>
      <c r="I749" s="250"/>
      <c r="J749" s="246"/>
      <c r="K749" s="246"/>
      <c r="L749" s="251"/>
      <c r="M749" s="252"/>
      <c r="N749" s="253"/>
      <c r="O749" s="253"/>
      <c r="P749" s="253"/>
      <c r="Q749" s="253"/>
      <c r="R749" s="253"/>
      <c r="S749" s="253"/>
      <c r="T749" s="25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5" t="s">
        <v>146</v>
      </c>
      <c r="AU749" s="255" t="s">
        <v>86</v>
      </c>
      <c r="AV749" s="14" t="s">
        <v>86</v>
      </c>
      <c r="AW749" s="14" t="s">
        <v>32</v>
      </c>
      <c r="AX749" s="14" t="s">
        <v>77</v>
      </c>
      <c r="AY749" s="255" t="s">
        <v>136</v>
      </c>
    </row>
    <row r="750" s="14" customFormat="1">
      <c r="A750" s="14"/>
      <c r="B750" s="245"/>
      <c r="C750" s="246"/>
      <c r="D750" s="230" t="s">
        <v>146</v>
      </c>
      <c r="E750" s="247" t="s">
        <v>1</v>
      </c>
      <c r="F750" s="248" t="s">
        <v>740</v>
      </c>
      <c r="G750" s="246"/>
      <c r="H750" s="249">
        <v>6.0999999999999996</v>
      </c>
      <c r="I750" s="250"/>
      <c r="J750" s="246"/>
      <c r="K750" s="246"/>
      <c r="L750" s="251"/>
      <c r="M750" s="252"/>
      <c r="N750" s="253"/>
      <c r="O750" s="253"/>
      <c r="P750" s="253"/>
      <c r="Q750" s="253"/>
      <c r="R750" s="253"/>
      <c r="S750" s="253"/>
      <c r="T750" s="25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5" t="s">
        <v>146</v>
      </c>
      <c r="AU750" s="255" t="s">
        <v>86</v>
      </c>
      <c r="AV750" s="14" t="s">
        <v>86</v>
      </c>
      <c r="AW750" s="14" t="s">
        <v>32</v>
      </c>
      <c r="AX750" s="14" t="s">
        <v>77</v>
      </c>
      <c r="AY750" s="255" t="s">
        <v>136</v>
      </c>
    </row>
    <row r="751" s="14" customFormat="1">
      <c r="A751" s="14"/>
      <c r="B751" s="245"/>
      <c r="C751" s="246"/>
      <c r="D751" s="230" t="s">
        <v>146</v>
      </c>
      <c r="E751" s="247" t="s">
        <v>1</v>
      </c>
      <c r="F751" s="248" t="s">
        <v>745</v>
      </c>
      <c r="G751" s="246"/>
      <c r="H751" s="249">
        <v>35</v>
      </c>
      <c r="I751" s="250"/>
      <c r="J751" s="246"/>
      <c r="K751" s="246"/>
      <c r="L751" s="251"/>
      <c r="M751" s="252"/>
      <c r="N751" s="253"/>
      <c r="O751" s="253"/>
      <c r="P751" s="253"/>
      <c r="Q751" s="253"/>
      <c r="R751" s="253"/>
      <c r="S751" s="253"/>
      <c r="T751" s="254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5" t="s">
        <v>146</v>
      </c>
      <c r="AU751" s="255" t="s">
        <v>86</v>
      </c>
      <c r="AV751" s="14" t="s">
        <v>86</v>
      </c>
      <c r="AW751" s="14" t="s">
        <v>32</v>
      </c>
      <c r="AX751" s="14" t="s">
        <v>77</v>
      </c>
      <c r="AY751" s="255" t="s">
        <v>136</v>
      </c>
    </row>
    <row r="752" s="14" customFormat="1">
      <c r="A752" s="14"/>
      <c r="B752" s="245"/>
      <c r="C752" s="246"/>
      <c r="D752" s="230" t="s">
        <v>146</v>
      </c>
      <c r="E752" s="247" t="s">
        <v>1</v>
      </c>
      <c r="F752" s="248" t="s">
        <v>746</v>
      </c>
      <c r="G752" s="246"/>
      <c r="H752" s="249">
        <v>35</v>
      </c>
      <c r="I752" s="250"/>
      <c r="J752" s="246"/>
      <c r="K752" s="246"/>
      <c r="L752" s="251"/>
      <c r="M752" s="252"/>
      <c r="N752" s="253"/>
      <c r="O752" s="253"/>
      <c r="P752" s="253"/>
      <c r="Q752" s="253"/>
      <c r="R752" s="253"/>
      <c r="S752" s="253"/>
      <c r="T752" s="25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5" t="s">
        <v>146</v>
      </c>
      <c r="AU752" s="255" t="s">
        <v>86</v>
      </c>
      <c r="AV752" s="14" t="s">
        <v>86</v>
      </c>
      <c r="AW752" s="14" t="s">
        <v>32</v>
      </c>
      <c r="AX752" s="14" t="s">
        <v>77</v>
      </c>
      <c r="AY752" s="255" t="s">
        <v>136</v>
      </c>
    </row>
    <row r="753" s="14" customFormat="1">
      <c r="A753" s="14"/>
      <c r="B753" s="245"/>
      <c r="C753" s="246"/>
      <c r="D753" s="230" t="s">
        <v>146</v>
      </c>
      <c r="E753" s="247" t="s">
        <v>1</v>
      </c>
      <c r="F753" s="248" t="s">
        <v>747</v>
      </c>
      <c r="G753" s="246"/>
      <c r="H753" s="249">
        <v>28</v>
      </c>
      <c r="I753" s="250"/>
      <c r="J753" s="246"/>
      <c r="K753" s="246"/>
      <c r="L753" s="251"/>
      <c r="M753" s="252"/>
      <c r="N753" s="253"/>
      <c r="O753" s="253"/>
      <c r="P753" s="253"/>
      <c r="Q753" s="253"/>
      <c r="R753" s="253"/>
      <c r="S753" s="253"/>
      <c r="T753" s="254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5" t="s">
        <v>146</v>
      </c>
      <c r="AU753" s="255" t="s">
        <v>86</v>
      </c>
      <c r="AV753" s="14" t="s">
        <v>86</v>
      </c>
      <c r="AW753" s="14" t="s">
        <v>32</v>
      </c>
      <c r="AX753" s="14" t="s">
        <v>77</v>
      </c>
      <c r="AY753" s="255" t="s">
        <v>136</v>
      </c>
    </row>
    <row r="754" s="14" customFormat="1">
      <c r="A754" s="14"/>
      <c r="B754" s="245"/>
      <c r="C754" s="246"/>
      <c r="D754" s="230" t="s">
        <v>146</v>
      </c>
      <c r="E754" s="247" t="s">
        <v>1</v>
      </c>
      <c r="F754" s="248" t="s">
        <v>748</v>
      </c>
      <c r="G754" s="246"/>
      <c r="H754" s="249">
        <v>8.4000000000000004</v>
      </c>
      <c r="I754" s="250"/>
      <c r="J754" s="246"/>
      <c r="K754" s="246"/>
      <c r="L754" s="251"/>
      <c r="M754" s="252"/>
      <c r="N754" s="253"/>
      <c r="O754" s="253"/>
      <c r="P754" s="253"/>
      <c r="Q754" s="253"/>
      <c r="R754" s="253"/>
      <c r="S754" s="253"/>
      <c r="T754" s="25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5" t="s">
        <v>146</v>
      </c>
      <c r="AU754" s="255" t="s">
        <v>86</v>
      </c>
      <c r="AV754" s="14" t="s">
        <v>86</v>
      </c>
      <c r="AW754" s="14" t="s">
        <v>32</v>
      </c>
      <c r="AX754" s="14" t="s">
        <v>77</v>
      </c>
      <c r="AY754" s="255" t="s">
        <v>136</v>
      </c>
    </row>
    <row r="755" s="13" customFormat="1">
      <c r="A755" s="13"/>
      <c r="B755" s="235"/>
      <c r="C755" s="236"/>
      <c r="D755" s="230" t="s">
        <v>146</v>
      </c>
      <c r="E755" s="237" t="s">
        <v>1</v>
      </c>
      <c r="F755" s="238" t="s">
        <v>217</v>
      </c>
      <c r="G755" s="236"/>
      <c r="H755" s="237" t="s">
        <v>1</v>
      </c>
      <c r="I755" s="239"/>
      <c r="J755" s="236"/>
      <c r="K755" s="236"/>
      <c r="L755" s="240"/>
      <c r="M755" s="241"/>
      <c r="N755" s="242"/>
      <c r="O755" s="242"/>
      <c r="P755" s="242"/>
      <c r="Q755" s="242"/>
      <c r="R755" s="242"/>
      <c r="S755" s="242"/>
      <c r="T755" s="24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4" t="s">
        <v>146</v>
      </c>
      <c r="AU755" s="244" t="s">
        <v>86</v>
      </c>
      <c r="AV755" s="13" t="s">
        <v>82</v>
      </c>
      <c r="AW755" s="13" t="s">
        <v>32</v>
      </c>
      <c r="AX755" s="13" t="s">
        <v>77</v>
      </c>
      <c r="AY755" s="244" t="s">
        <v>136</v>
      </c>
    </row>
    <row r="756" s="14" customFormat="1">
      <c r="A756" s="14"/>
      <c r="B756" s="245"/>
      <c r="C756" s="246"/>
      <c r="D756" s="230" t="s">
        <v>146</v>
      </c>
      <c r="E756" s="247" t="s">
        <v>1</v>
      </c>
      <c r="F756" s="248" t="s">
        <v>749</v>
      </c>
      <c r="G756" s="246"/>
      <c r="H756" s="249">
        <v>5.9000000000000004</v>
      </c>
      <c r="I756" s="250"/>
      <c r="J756" s="246"/>
      <c r="K756" s="246"/>
      <c r="L756" s="251"/>
      <c r="M756" s="252"/>
      <c r="N756" s="253"/>
      <c r="O756" s="253"/>
      <c r="P756" s="253"/>
      <c r="Q756" s="253"/>
      <c r="R756" s="253"/>
      <c r="S756" s="253"/>
      <c r="T756" s="254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5" t="s">
        <v>146</v>
      </c>
      <c r="AU756" s="255" t="s">
        <v>86</v>
      </c>
      <c r="AV756" s="14" t="s">
        <v>86</v>
      </c>
      <c r="AW756" s="14" t="s">
        <v>32</v>
      </c>
      <c r="AX756" s="14" t="s">
        <v>77</v>
      </c>
      <c r="AY756" s="255" t="s">
        <v>136</v>
      </c>
    </row>
    <row r="757" s="14" customFormat="1">
      <c r="A757" s="14"/>
      <c r="B757" s="245"/>
      <c r="C757" s="246"/>
      <c r="D757" s="230" t="s">
        <v>146</v>
      </c>
      <c r="E757" s="247" t="s">
        <v>1</v>
      </c>
      <c r="F757" s="248" t="s">
        <v>750</v>
      </c>
      <c r="G757" s="246"/>
      <c r="H757" s="249">
        <v>10.199999999999999</v>
      </c>
      <c r="I757" s="250"/>
      <c r="J757" s="246"/>
      <c r="K757" s="246"/>
      <c r="L757" s="251"/>
      <c r="M757" s="252"/>
      <c r="N757" s="253"/>
      <c r="O757" s="253"/>
      <c r="P757" s="253"/>
      <c r="Q757" s="253"/>
      <c r="R757" s="253"/>
      <c r="S757" s="253"/>
      <c r="T757" s="254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5" t="s">
        <v>146</v>
      </c>
      <c r="AU757" s="255" t="s">
        <v>86</v>
      </c>
      <c r="AV757" s="14" t="s">
        <v>86</v>
      </c>
      <c r="AW757" s="14" t="s">
        <v>32</v>
      </c>
      <c r="AX757" s="14" t="s">
        <v>77</v>
      </c>
      <c r="AY757" s="255" t="s">
        <v>136</v>
      </c>
    </row>
    <row r="758" s="14" customFormat="1">
      <c r="A758" s="14"/>
      <c r="B758" s="245"/>
      <c r="C758" s="246"/>
      <c r="D758" s="230" t="s">
        <v>146</v>
      </c>
      <c r="E758" s="247" t="s">
        <v>1</v>
      </c>
      <c r="F758" s="248" t="s">
        <v>751</v>
      </c>
      <c r="G758" s="246"/>
      <c r="H758" s="249">
        <v>66</v>
      </c>
      <c r="I758" s="250"/>
      <c r="J758" s="246"/>
      <c r="K758" s="246"/>
      <c r="L758" s="251"/>
      <c r="M758" s="252"/>
      <c r="N758" s="253"/>
      <c r="O758" s="253"/>
      <c r="P758" s="253"/>
      <c r="Q758" s="253"/>
      <c r="R758" s="253"/>
      <c r="S758" s="253"/>
      <c r="T758" s="25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5" t="s">
        <v>146</v>
      </c>
      <c r="AU758" s="255" t="s">
        <v>86</v>
      </c>
      <c r="AV758" s="14" t="s">
        <v>86</v>
      </c>
      <c r="AW758" s="14" t="s">
        <v>32</v>
      </c>
      <c r="AX758" s="14" t="s">
        <v>77</v>
      </c>
      <c r="AY758" s="255" t="s">
        <v>136</v>
      </c>
    </row>
    <row r="759" s="13" customFormat="1">
      <c r="A759" s="13"/>
      <c r="B759" s="235"/>
      <c r="C759" s="236"/>
      <c r="D759" s="230" t="s">
        <v>146</v>
      </c>
      <c r="E759" s="237" t="s">
        <v>1</v>
      </c>
      <c r="F759" s="238" t="s">
        <v>198</v>
      </c>
      <c r="G759" s="236"/>
      <c r="H759" s="237" t="s">
        <v>1</v>
      </c>
      <c r="I759" s="239"/>
      <c r="J759" s="236"/>
      <c r="K759" s="236"/>
      <c r="L759" s="240"/>
      <c r="M759" s="241"/>
      <c r="N759" s="242"/>
      <c r="O759" s="242"/>
      <c r="P759" s="242"/>
      <c r="Q759" s="242"/>
      <c r="R759" s="242"/>
      <c r="S759" s="242"/>
      <c r="T759" s="24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4" t="s">
        <v>146</v>
      </c>
      <c r="AU759" s="244" t="s">
        <v>86</v>
      </c>
      <c r="AV759" s="13" t="s">
        <v>82</v>
      </c>
      <c r="AW759" s="13" t="s">
        <v>32</v>
      </c>
      <c r="AX759" s="13" t="s">
        <v>77</v>
      </c>
      <c r="AY759" s="244" t="s">
        <v>136</v>
      </c>
    </row>
    <row r="760" s="14" customFormat="1">
      <c r="A760" s="14"/>
      <c r="B760" s="245"/>
      <c r="C760" s="246"/>
      <c r="D760" s="230" t="s">
        <v>146</v>
      </c>
      <c r="E760" s="247" t="s">
        <v>1</v>
      </c>
      <c r="F760" s="248" t="s">
        <v>752</v>
      </c>
      <c r="G760" s="246"/>
      <c r="H760" s="249">
        <v>26</v>
      </c>
      <c r="I760" s="250"/>
      <c r="J760" s="246"/>
      <c r="K760" s="246"/>
      <c r="L760" s="251"/>
      <c r="M760" s="252"/>
      <c r="N760" s="253"/>
      <c r="O760" s="253"/>
      <c r="P760" s="253"/>
      <c r="Q760" s="253"/>
      <c r="R760" s="253"/>
      <c r="S760" s="253"/>
      <c r="T760" s="25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5" t="s">
        <v>146</v>
      </c>
      <c r="AU760" s="255" t="s">
        <v>86</v>
      </c>
      <c r="AV760" s="14" t="s">
        <v>86</v>
      </c>
      <c r="AW760" s="14" t="s">
        <v>32</v>
      </c>
      <c r="AX760" s="14" t="s">
        <v>77</v>
      </c>
      <c r="AY760" s="255" t="s">
        <v>136</v>
      </c>
    </row>
    <row r="761" s="14" customFormat="1">
      <c r="A761" s="14"/>
      <c r="B761" s="245"/>
      <c r="C761" s="246"/>
      <c r="D761" s="230" t="s">
        <v>146</v>
      </c>
      <c r="E761" s="247" t="s">
        <v>1</v>
      </c>
      <c r="F761" s="248" t="s">
        <v>753</v>
      </c>
      <c r="G761" s="246"/>
      <c r="H761" s="249">
        <v>6.5</v>
      </c>
      <c r="I761" s="250"/>
      <c r="J761" s="246"/>
      <c r="K761" s="246"/>
      <c r="L761" s="251"/>
      <c r="M761" s="252"/>
      <c r="N761" s="253"/>
      <c r="O761" s="253"/>
      <c r="P761" s="253"/>
      <c r="Q761" s="253"/>
      <c r="R761" s="253"/>
      <c r="S761" s="253"/>
      <c r="T761" s="25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5" t="s">
        <v>146</v>
      </c>
      <c r="AU761" s="255" t="s">
        <v>86</v>
      </c>
      <c r="AV761" s="14" t="s">
        <v>86</v>
      </c>
      <c r="AW761" s="14" t="s">
        <v>32</v>
      </c>
      <c r="AX761" s="14" t="s">
        <v>77</v>
      </c>
      <c r="AY761" s="255" t="s">
        <v>136</v>
      </c>
    </row>
    <row r="762" s="14" customFormat="1">
      <c r="A762" s="14"/>
      <c r="B762" s="245"/>
      <c r="C762" s="246"/>
      <c r="D762" s="230" t="s">
        <v>146</v>
      </c>
      <c r="E762" s="247" t="s">
        <v>1</v>
      </c>
      <c r="F762" s="248" t="s">
        <v>754</v>
      </c>
      <c r="G762" s="246"/>
      <c r="H762" s="249">
        <v>26.800000000000001</v>
      </c>
      <c r="I762" s="250"/>
      <c r="J762" s="246"/>
      <c r="K762" s="246"/>
      <c r="L762" s="251"/>
      <c r="M762" s="252"/>
      <c r="N762" s="253"/>
      <c r="O762" s="253"/>
      <c r="P762" s="253"/>
      <c r="Q762" s="253"/>
      <c r="R762" s="253"/>
      <c r="S762" s="253"/>
      <c r="T762" s="25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5" t="s">
        <v>146</v>
      </c>
      <c r="AU762" s="255" t="s">
        <v>86</v>
      </c>
      <c r="AV762" s="14" t="s">
        <v>86</v>
      </c>
      <c r="AW762" s="14" t="s">
        <v>32</v>
      </c>
      <c r="AX762" s="14" t="s">
        <v>77</v>
      </c>
      <c r="AY762" s="255" t="s">
        <v>136</v>
      </c>
    </row>
    <row r="763" s="13" customFormat="1">
      <c r="A763" s="13"/>
      <c r="B763" s="235"/>
      <c r="C763" s="236"/>
      <c r="D763" s="230" t="s">
        <v>146</v>
      </c>
      <c r="E763" s="237" t="s">
        <v>1</v>
      </c>
      <c r="F763" s="238" t="s">
        <v>202</v>
      </c>
      <c r="G763" s="236"/>
      <c r="H763" s="237" t="s">
        <v>1</v>
      </c>
      <c r="I763" s="239"/>
      <c r="J763" s="236"/>
      <c r="K763" s="236"/>
      <c r="L763" s="240"/>
      <c r="M763" s="241"/>
      <c r="N763" s="242"/>
      <c r="O763" s="242"/>
      <c r="P763" s="242"/>
      <c r="Q763" s="242"/>
      <c r="R763" s="242"/>
      <c r="S763" s="242"/>
      <c r="T763" s="24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4" t="s">
        <v>146</v>
      </c>
      <c r="AU763" s="244" t="s">
        <v>86</v>
      </c>
      <c r="AV763" s="13" t="s">
        <v>82</v>
      </c>
      <c r="AW763" s="13" t="s">
        <v>32</v>
      </c>
      <c r="AX763" s="13" t="s">
        <v>77</v>
      </c>
      <c r="AY763" s="244" t="s">
        <v>136</v>
      </c>
    </row>
    <row r="764" s="14" customFormat="1">
      <c r="A764" s="14"/>
      <c r="B764" s="245"/>
      <c r="C764" s="246"/>
      <c r="D764" s="230" t="s">
        <v>146</v>
      </c>
      <c r="E764" s="247" t="s">
        <v>1</v>
      </c>
      <c r="F764" s="248" t="s">
        <v>755</v>
      </c>
      <c r="G764" s="246"/>
      <c r="H764" s="249">
        <v>84</v>
      </c>
      <c r="I764" s="250"/>
      <c r="J764" s="246"/>
      <c r="K764" s="246"/>
      <c r="L764" s="251"/>
      <c r="M764" s="252"/>
      <c r="N764" s="253"/>
      <c r="O764" s="253"/>
      <c r="P764" s="253"/>
      <c r="Q764" s="253"/>
      <c r="R764" s="253"/>
      <c r="S764" s="253"/>
      <c r="T764" s="25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5" t="s">
        <v>146</v>
      </c>
      <c r="AU764" s="255" t="s">
        <v>86</v>
      </c>
      <c r="AV764" s="14" t="s">
        <v>86</v>
      </c>
      <c r="AW764" s="14" t="s">
        <v>32</v>
      </c>
      <c r="AX764" s="14" t="s">
        <v>77</v>
      </c>
      <c r="AY764" s="255" t="s">
        <v>136</v>
      </c>
    </row>
    <row r="765" s="13" customFormat="1">
      <c r="A765" s="13"/>
      <c r="B765" s="235"/>
      <c r="C765" s="236"/>
      <c r="D765" s="230" t="s">
        <v>146</v>
      </c>
      <c r="E765" s="237" t="s">
        <v>1</v>
      </c>
      <c r="F765" s="238" t="s">
        <v>208</v>
      </c>
      <c r="G765" s="236"/>
      <c r="H765" s="237" t="s">
        <v>1</v>
      </c>
      <c r="I765" s="239"/>
      <c r="J765" s="236"/>
      <c r="K765" s="236"/>
      <c r="L765" s="240"/>
      <c r="M765" s="241"/>
      <c r="N765" s="242"/>
      <c r="O765" s="242"/>
      <c r="P765" s="242"/>
      <c r="Q765" s="242"/>
      <c r="R765" s="242"/>
      <c r="S765" s="242"/>
      <c r="T765" s="24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4" t="s">
        <v>146</v>
      </c>
      <c r="AU765" s="244" t="s">
        <v>86</v>
      </c>
      <c r="AV765" s="13" t="s">
        <v>82</v>
      </c>
      <c r="AW765" s="13" t="s">
        <v>32</v>
      </c>
      <c r="AX765" s="13" t="s">
        <v>77</v>
      </c>
      <c r="AY765" s="244" t="s">
        <v>136</v>
      </c>
    </row>
    <row r="766" s="14" customFormat="1">
      <c r="A766" s="14"/>
      <c r="B766" s="245"/>
      <c r="C766" s="246"/>
      <c r="D766" s="230" t="s">
        <v>146</v>
      </c>
      <c r="E766" s="247" t="s">
        <v>1</v>
      </c>
      <c r="F766" s="248" t="s">
        <v>756</v>
      </c>
      <c r="G766" s="246"/>
      <c r="H766" s="249">
        <v>16.800000000000001</v>
      </c>
      <c r="I766" s="250"/>
      <c r="J766" s="246"/>
      <c r="K766" s="246"/>
      <c r="L766" s="251"/>
      <c r="M766" s="252"/>
      <c r="N766" s="253"/>
      <c r="O766" s="253"/>
      <c r="P766" s="253"/>
      <c r="Q766" s="253"/>
      <c r="R766" s="253"/>
      <c r="S766" s="253"/>
      <c r="T766" s="25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5" t="s">
        <v>146</v>
      </c>
      <c r="AU766" s="255" t="s">
        <v>86</v>
      </c>
      <c r="AV766" s="14" t="s">
        <v>86</v>
      </c>
      <c r="AW766" s="14" t="s">
        <v>32</v>
      </c>
      <c r="AX766" s="14" t="s">
        <v>77</v>
      </c>
      <c r="AY766" s="255" t="s">
        <v>136</v>
      </c>
    </row>
    <row r="767" s="14" customFormat="1">
      <c r="A767" s="14"/>
      <c r="B767" s="245"/>
      <c r="C767" s="246"/>
      <c r="D767" s="230" t="s">
        <v>146</v>
      </c>
      <c r="E767" s="247" t="s">
        <v>1</v>
      </c>
      <c r="F767" s="248" t="s">
        <v>757</v>
      </c>
      <c r="G767" s="246"/>
      <c r="H767" s="249">
        <v>13</v>
      </c>
      <c r="I767" s="250"/>
      <c r="J767" s="246"/>
      <c r="K767" s="246"/>
      <c r="L767" s="251"/>
      <c r="M767" s="252"/>
      <c r="N767" s="253"/>
      <c r="O767" s="253"/>
      <c r="P767" s="253"/>
      <c r="Q767" s="253"/>
      <c r="R767" s="253"/>
      <c r="S767" s="253"/>
      <c r="T767" s="254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5" t="s">
        <v>146</v>
      </c>
      <c r="AU767" s="255" t="s">
        <v>86</v>
      </c>
      <c r="AV767" s="14" t="s">
        <v>86</v>
      </c>
      <c r="AW767" s="14" t="s">
        <v>32</v>
      </c>
      <c r="AX767" s="14" t="s">
        <v>77</v>
      </c>
      <c r="AY767" s="255" t="s">
        <v>136</v>
      </c>
    </row>
    <row r="768" s="13" customFormat="1">
      <c r="A768" s="13"/>
      <c r="B768" s="235"/>
      <c r="C768" s="236"/>
      <c r="D768" s="230" t="s">
        <v>146</v>
      </c>
      <c r="E768" s="237" t="s">
        <v>1</v>
      </c>
      <c r="F768" s="238" t="s">
        <v>224</v>
      </c>
      <c r="G768" s="236"/>
      <c r="H768" s="237" t="s">
        <v>1</v>
      </c>
      <c r="I768" s="239"/>
      <c r="J768" s="236"/>
      <c r="K768" s="236"/>
      <c r="L768" s="240"/>
      <c r="M768" s="241"/>
      <c r="N768" s="242"/>
      <c r="O768" s="242"/>
      <c r="P768" s="242"/>
      <c r="Q768" s="242"/>
      <c r="R768" s="242"/>
      <c r="S768" s="242"/>
      <c r="T768" s="24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4" t="s">
        <v>146</v>
      </c>
      <c r="AU768" s="244" t="s">
        <v>86</v>
      </c>
      <c r="AV768" s="13" t="s">
        <v>82</v>
      </c>
      <c r="AW768" s="13" t="s">
        <v>32</v>
      </c>
      <c r="AX768" s="13" t="s">
        <v>77</v>
      </c>
      <c r="AY768" s="244" t="s">
        <v>136</v>
      </c>
    </row>
    <row r="769" s="14" customFormat="1">
      <c r="A769" s="14"/>
      <c r="B769" s="245"/>
      <c r="C769" s="246"/>
      <c r="D769" s="230" t="s">
        <v>146</v>
      </c>
      <c r="E769" s="247" t="s">
        <v>1</v>
      </c>
      <c r="F769" s="248" t="s">
        <v>758</v>
      </c>
      <c r="G769" s="246"/>
      <c r="H769" s="249">
        <v>50.399999999999999</v>
      </c>
      <c r="I769" s="250"/>
      <c r="J769" s="246"/>
      <c r="K769" s="246"/>
      <c r="L769" s="251"/>
      <c r="M769" s="252"/>
      <c r="N769" s="253"/>
      <c r="O769" s="253"/>
      <c r="P769" s="253"/>
      <c r="Q769" s="253"/>
      <c r="R769" s="253"/>
      <c r="S769" s="253"/>
      <c r="T769" s="254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5" t="s">
        <v>146</v>
      </c>
      <c r="AU769" s="255" t="s">
        <v>86</v>
      </c>
      <c r="AV769" s="14" t="s">
        <v>86</v>
      </c>
      <c r="AW769" s="14" t="s">
        <v>32</v>
      </c>
      <c r="AX769" s="14" t="s">
        <v>77</v>
      </c>
      <c r="AY769" s="255" t="s">
        <v>136</v>
      </c>
    </row>
    <row r="770" s="14" customFormat="1">
      <c r="A770" s="14"/>
      <c r="B770" s="245"/>
      <c r="C770" s="246"/>
      <c r="D770" s="230" t="s">
        <v>146</v>
      </c>
      <c r="E770" s="247" t="s">
        <v>1</v>
      </c>
      <c r="F770" s="248" t="s">
        <v>759</v>
      </c>
      <c r="G770" s="246"/>
      <c r="H770" s="249">
        <v>6.5</v>
      </c>
      <c r="I770" s="250"/>
      <c r="J770" s="246"/>
      <c r="K770" s="246"/>
      <c r="L770" s="251"/>
      <c r="M770" s="252"/>
      <c r="N770" s="253"/>
      <c r="O770" s="253"/>
      <c r="P770" s="253"/>
      <c r="Q770" s="253"/>
      <c r="R770" s="253"/>
      <c r="S770" s="253"/>
      <c r="T770" s="254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5" t="s">
        <v>146</v>
      </c>
      <c r="AU770" s="255" t="s">
        <v>86</v>
      </c>
      <c r="AV770" s="14" t="s">
        <v>86</v>
      </c>
      <c r="AW770" s="14" t="s">
        <v>32</v>
      </c>
      <c r="AX770" s="14" t="s">
        <v>77</v>
      </c>
      <c r="AY770" s="255" t="s">
        <v>136</v>
      </c>
    </row>
    <row r="771" s="14" customFormat="1">
      <c r="A771" s="14"/>
      <c r="B771" s="245"/>
      <c r="C771" s="246"/>
      <c r="D771" s="230" t="s">
        <v>146</v>
      </c>
      <c r="E771" s="247" t="s">
        <v>1</v>
      </c>
      <c r="F771" s="248" t="s">
        <v>760</v>
      </c>
      <c r="G771" s="246"/>
      <c r="H771" s="249">
        <v>26.800000000000001</v>
      </c>
      <c r="I771" s="250"/>
      <c r="J771" s="246"/>
      <c r="K771" s="246"/>
      <c r="L771" s="251"/>
      <c r="M771" s="252"/>
      <c r="N771" s="253"/>
      <c r="O771" s="253"/>
      <c r="P771" s="253"/>
      <c r="Q771" s="253"/>
      <c r="R771" s="253"/>
      <c r="S771" s="253"/>
      <c r="T771" s="254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5" t="s">
        <v>146</v>
      </c>
      <c r="AU771" s="255" t="s">
        <v>86</v>
      </c>
      <c r="AV771" s="14" t="s">
        <v>86</v>
      </c>
      <c r="AW771" s="14" t="s">
        <v>32</v>
      </c>
      <c r="AX771" s="14" t="s">
        <v>77</v>
      </c>
      <c r="AY771" s="255" t="s">
        <v>136</v>
      </c>
    </row>
    <row r="772" s="13" customFormat="1">
      <c r="A772" s="13"/>
      <c r="B772" s="235"/>
      <c r="C772" s="236"/>
      <c r="D772" s="230" t="s">
        <v>146</v>
      </c>
      <c r="E772" s="237" t="s">
        <v>1</v>
      </c>
      <c r="F772" s="238" t="s">
        <v>226</v>
      </c>
      <c r="G772" s="236"/>
      <c r="H772" s="237" t="s">
        <v>1</v>
      </c>
      <c r="I772" s="239"/>
      <c r="J772" s="236"/>
      <c r="K772" s="236"/>
      <c r="L772" s="240"/>
      <c r="M772" s="241"/>
      <c r="N772" s="242"/>
      <c r="O772" s="242"/>
      <c r="P772" s="242"/>
      <c r="Q772" s="242"/>
      <c r="R772" s="242"/>
      <c r="S772" s="242"/>
      <c r="T772" s="24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4" t="s">
        <v>146</v>
      </c>
      <c r="AU772" s="244" t="s">
        <v>86</v>
      </c>
      <c r="AV772" s="13" t="s">
        <v>82</v>
      </c>
      <c r="AW772" s="13" t="s">
        <v>32</v>
      </c>
      <c r="AX772" s="13" t="s">
        <v>77</v>
      </c>
      <c r="AY772" s="244" t="s">
        <v>136</v>
      </c>
    </row>
    <row r="773" s="13" customFormat="1">
      <c r="A773" s="13"/>
      <c r="B773" s="235"/>
      <c r="C773" s="236"/>
      <c r="D773" s="230" t="s">
        <v>146</v>
      </c>
      <c r="E773" s="237" t="s">
        <v>1</v>
      </c>
      <c r="F773" s="238" t="s">
        <v>227</v>
      </c>
      <c r="G773" s="236"/>
      <c r="H773" s="237" t="s">
        <v>1</v>
      </c>
      <c r="I773" s="239"/>
      <c r="J773" s="236"/>
      <c r="K773" s="236"/>
      <c r="L773" s="240"/>
      <c r="M773" s="241"/>
      <c r="N773" s="242"/>
      <c r="O773" s="242"/>
      <c r="P773" s="242"/>
      <c r="Q773" s="242"/>
      <c r="R773" s="242"/>
      <c r="S773" s="242"/>
      <c r="T773" s="24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4" t="s">
        <v>146</v>
      </c>
      <c r="AU773" s="244" t="s">
        <v>86</v>
      </c>
      <c r="AV773" s="13" t="s">
        <v>82</v>
      </c>
      <c r="AW773" s="13" t="s">
        <v>32</v>
      </c>
      <c r="AX773" s="13" t="s">
        <v>77</v>
      </c>
      <c r="AY773" s="244" t="s">
        <v>136</v>
      </c>
    </row>
    <row r="774" s="13" customFormat="1">
      <c r="A774" s="13"/>
      <c r="B774" s="235"/>
      <c r="C774" s="236"/>
      <c r="D774" s="230" t="s">
        <v>146</v>
      </c>
      <c r="E774" s="237" t="s">
        <v>1</v>
      </c>
      <c r="F774" s="238" t="s">
        <v>228</v>
      </c>
      <c r="G774" s="236"/>
      <c r="H774" s="237" t="s">
        <v>1</v>
      </c>
      <c r="I774" s="239"/>
      <c r="J774" s="236"/>
      <c r="K774" s="236"/>
      <c r="L774" s="240"/>
      <c r="M774" s="241"/>
      <c r="N774" s="242"/>
      <c r="O774" s="242"/>
      <c r="P774" s="242"/>
      <c r="Q774" s="242"/>
      <c r="R774" s="242"/>
      <c r="S774" s="242"/>
      <c r="T774" s="24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4" t="s">
        <v>146</v>
      </c>
      <c r="AU774" s="244" t="s">
        <v>86</v>
      </c>
      <c r="AV774" s="13" t="s">
        <v>82</v>
      </c>
      <c r="AW774" s="13" t="s">
        <v>32</v>
      </c>
      <c r="AX774" s="13" t="s">
        <v>77</v>
      </c>
      <c r="AY774" s="244" t="s">
        <v>136</v>
      </c>
    </row>
    <row r="775" s="14" customFormat="1">
      <c r="A775" s="14"/>
      <c r="B775" s="245"/>
      <c r="C775" s="246"/>
      <c r="D775" s="230" t="s">
        <v>146</v>
      </c>
      <c r="E775" s="247" t="s">
        <v>1</v>
      </c>
      <c r="F775" s="248" t="s">
        <v>761</v>
      </c>
      <c r="G775" s="246"/>
      <c r="H775" s="249">
        <v>136.96000000000001</v>
      </c>
      <c r="I775" s="250"/>
      <c r="J775" s="246"/>
      <c r="K775" s="246"/>
      <c r="L775" s="251"/>
      <c r="M775" s="252"/>
      <c r="N775" s="253"/>
      <c r="O775" s="253"/>
      <c r="P775" s="253"/>
      <c r="Q775" s="253"/>
      <c r="R775" s="253"/>
      <c r="S775" s="253"/>
      <c r="T775" s="254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5" t="s">
        <v>146</v>
      </c>
      <c r="AU775" s="255" t="s">
        <v>86</v>
      </c>
      <c r="AV775" s="14" t="s">
        <v>86</v>
      </c>
      <c r="AW775" s="14" t="s">
        <v>32</v>
      </c>
      <c r="AX775" s="14" t="s">
        <v>77</v>
      </c>
      <c r="AY775" s="255" t="s">
        <v>136</v>
      </c>
    </row>
    <row r="776" s="14" customFormat="1">
      <c r="A776" s="14"/>
      <c r="B776" s="245"/>
      <c r="C776" s="246"/>
      <c r="D776" s="230" t="s">
        <v>146</v>
      </c>
      <c r="E776" s="247" t="s">
        <v>1</v>
      </c>
      <c r="F776" s="248" t="s">
        <v>762</v>
      </c>
      <c r="G776" s="246"/>
      <c r="H776" s="249">
        <v>34.240000000000002</v>
      </c>
      <c r="I776" s="250"/>
      <c r="J776" s="246"/>
      <c r="K776" s="246"/>
      <c r="L776" s="251"/>
      <c r="M776" s="252"/>
      <c r="N776" s="253"/>
      <c r="O776" s="253"/>
      <c r="P776" s="253"/>
      <c r="Q776" s="253"/>
      <c r="R776" s="253"/>
      <c r="S776" s="253"/>
      <c r="T776" s="25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5" t="s">
        <v>146</v>
      </c>
      <c r="AU776" s="255" t="s">
        <v>86</v>
      </c>
      <c r="AV776" s="14" t="s">
        <v>86</v>
      </c>
      <c r="AW776" s="14" t="s">
        <v>32</v>
      </c>
      <c r="AX776" s="14" t="s">
        <v>77</v>
      </c>
      <c r="AY776" s="255" t="s">
        <v>136</v>
      </c>
    </row>
    <row r="777" s="14" customFormat="1">
      <c r="A777" s="14"/>
      <c r="B777" s="245"/>
      <c r="C777" s="246"/>
      <c r="D777" s="230" t="s">
        <v>146</v>
      </c>
      <c r="E777" s="247" t="s">
        <v>1</v>
      </c>
      <c r="F777" s="248" t="s">
        <v>763</v>
      </c>
      <c r="G777" s="246"/>
      <c r="H777" s="249">
        <v>85.599999999999994</v>
      </c>
      <c r="I777" s="250"/>
      <c r="J777" s="246"/>
      <c r="K777" s="246"/>
      <c r="L777" s="251"/>
      <c r="M777" s="252"/>
      <c r="N777" s="253"/>
      <c r="O777" s="253"/>
      <c r="P777" s="253"/>
      <c r="Q777" s="253"/>
      <c r="R777" s="253"/>
      <c r="S777" s="253"/>
      <c r="T777" s="254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5" t="s">
        <v>146</v>
      </c>
      <c r="AU777" s="255" t="s">
        <v>86</v>
      </c>
      <c r="AV777" s="14" t="s">
        <v>86</v>
      </c>
      <c r="AW777" s="14" t="s">
        <v>32</v>
      </c>
      <c r="AX777" s="14" t="s">
        <v>77</v>
      </c>
      <c r="AY777" s="255" t="s">
        <v>136</v>
      </c>
    </row>
    <row r="778" s="13" customFormat="1">
      <c r="A778" s="13"/>
      <c r="B778" s="235"/>
      <c r="C778" s="236"/>
      <c r="D778" s="230" t="s">
        <v>146</v>
      </c>
      <c r="E778" s="237" t="s">
        <v>1</v>
      </c>
      <c r="F778" s="238" t="s">
        <v>232</v>
      </c>
      <c r="G778" s="236"/>
      <c r="H778" s="237" t="s">
        <v>1</v>
      </c>
      <c r="I778" s="239"/>
      <c r="J778" s="236"/>
      <c r="K778" s="236"/>
      <c r="L778" s="240"/>
      <c r="M778" s="241"/>
      <c r="N778" s="242"/>
      <c r="O778" s="242"/>
      <c r="P778" s="242"/>
      <c r="Q778" s="242"/>
      <c r="R778" s="242"/>
      <c r="S778" s="242"/>
      <c r="T778" s="24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4" t="s">
        <v>146</v>
      </c>
      <c r="AU778" s="244" t="s">
        <v>86</v>
      </c>
      <c r="AV778" s="13" t="s">
        <v>82</v>
      </c>
      <c r="AW778" s="13" t="s">
        <v>32</v>
      </c>
      <c r="AX778" s="13" t="s">
        <v>77</v>
      </c>
      <c r="AY778" s="244" t="s">
        <v>136</v>
      </c>
    </row>
    <row r="779" s="14" customFormat="1">
      <c r="A779" s="14"/>
      <c r="B779" s="245"/>
      <c r="C779" s="246"/>
      <c r="D779" s="230" t="s">
        <v>146</v>
      </c>
      <c r="E779" s="247" t="s">
        <v>1</v>
      </c>
      <c r="F779" s="248" t="s">
        <v>764</v>
      </c>
      <c r="G779" s="246"/>
      <c r="H779" s="249">
        <v>158.36000000000001</v>
      </c>
      <c r="I779" s="250"/>
      <c r="J779" s="246"/>
      <c r="K779" s="246"/>
      <c r="L779" s="251"/>
      <c r="M779" s="252"/>
      <c r="N779" s="253"/>
      <c r="O779" s="253"/>
      <c r="P779" s="253"/>
      <c r="Q779" s="253"/>
      <c r="R779" s="253"/>
      <c r="S779" s="253"/>
      <c r="T779" s="254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5" t="s">
        <v>146</v>
      </c>
      <c r="AU779" s="255" t="s">
        <v>86</v>
      </c>
      <c r="AV779" s="14" t="s">
        <v>86</v>
      </c>
      <c r="AW779" s="14" t="s">
        <v>32</v>
      </c>
      <c r="AX779" s="14" t="s">
        <v>77</v>
      </c>
      <c r="AY779" s="255" t="s">
        <v>136</v>
      </c>
    </row>
    <row r="780" s="14" customFormat="1">
      <c r="A780" s="14"/>
      <c r="B780" s="245"/>
      <c r="C780" s="246"/>
      <c r="D780" s="230" t="s">
        <v>146</v>
      </c>
      <c r="E780" s="247" t="s">
        <v>1</v>
      </c>
      <c r="F780" s="248" t="s">
        <v>765</v>
      </c>
      <c r="G780" s="246"/>
      <c r="H780" s="249">
        <v>12.84</v>
      </c>
      <c r="I780" s="250"/>
      <c r="J780" s="246"/>
      <c r="K780" s="246"/>
      <c r="L780" s="251"/>
      <c r="M780" s="252"/>
      <c r="N780" s="253"/>
      <c r="O780" s="253"/>
      <c r="P780" s="253"/>
      <c r="Q780" s="253"/>
      <c r="R780" s="253"/>
      <c r="S780" s="253"/>
      <c r="T780" s="254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5" t="s">
        <v>146</v>
      </c>
      <c r="AU780" s="255" t="s">
        <v>86</v>
      </c>
      <c r="AV780" s="14" t="s">
        <v>86</v>
      </c>
      <c r="AW780" s="14" t="s">
        <v>32</v>
      </c>
      <c r="AX780" s="14" t="s">
        <v>77</v>
      </c>
      <c r="AY780" s="255" t="s">
        <v>136</v>
      </c>
    </row>
    <row r="781" s="14" customFormat="1">
      <c r="A781" s="14"/>
      <c r="B781" s="245"/>
      <c r="C781" s="246"/>
      <c r="D781" s="230" t="s">
        <v>146</v>
      </c>
      <c r="E781" s="247" t="s">
        <v>1</v>
      </c>
      <c r="F781" s="248" t="s">
        <v>763</v>
      </c>
      <c r="G781" s="246"/>
      <c r="H781" s="249">
        <v>85.599999999999994</v>
      </c>
      <c r="I781" s="250"/>
      <c r="J781" s="246"/>
      <c r="K781" s="246"/>
      <c r="L781" s="251"/>
      <c r="M781" s="252"/>
      <c r="N781" s="253"/>
      <c r="O781" s="253"/>
      <c r="P781" s="253"/>
      <c r="Q781" s="253"/>
      <c r="R781" s="253"/>
      <c r="S781" s="253"/>
      <c r="T781" s="254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5" t="s">
        <v>146</v>
      </c>
      <c r="AU781" s="255" t="s">
        <v>86</v>
      </c>
      <c r="AV781" s="14" t="s">
        <v>86</v>
      </c>
      <c r="AW781" s="14" t="s">
        <v>32</v>
      </c>
      <c r="AX781" s="14" t="s">
        <v>77</v>
      </c>
      <c r="AY781" s="255" t="s">
        <v>136</v>
      </c>
    </row>
    <row r="782" s="2" customFormat="1" ht="22.2" customHeight="1">
      <c r="A782" s="37"/>
      <c r="B782" s="38"/>
      <c r="C782" s="217" t="s">
        <v>766</v>
      </c>
      <c r="D782" s="217" t="s">
        <v>138</v>
      </c>
      <c r="E782" s="218" t="s">
        <v>767</v>
      </c>
      <c r="F782" s="219" t="s">
        <v>768</v>
      </c>
      <c r="G782" s="220" t="s">
        <v>365</v>
      </c>
      <c r="H782" s="221">
        <v>1153.55</v>
      </c>
      <c r="I782" s="222"/>
      <c r="J782" s="223">
        <f>ROUND(I782*H782,2)</f>
        <v>0</v>
      </c>
      <c r="K782" s="219" t="s">
        <v>142</v>
      </c>
      <c r="L782" s="43"/>
      <c r="M782" s="224" t="s">
        <v>1</v>
      </c>
      <c r="N782" s="225" t="s">
        <v>42</v>
      </c>
      <c r="O782" s="90"/>
      <c r="P782" s="226">
        <f>O782*H782</f>
        <v>0</v>
      </c>
      <c r="Q782" s="226">
        <v>6.9999999999999994E-05</v>
      </c>
      <c r="R782" s="226">
        <f>Q782*H782</f>
        <v>0.080748499999999987</v>
      </c>
      <c r="S782" s="226">
        <v>0</v>
      </c>
      <c r="T782" s="227">
        <f>S782*H782</f>
        <v>0</v>
      </c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R782" s="228" t="s">
        <v>259</v>
      </c>
      <c r="AT782" s="228" t="s">
        <v>138</v>
      </c>
      <c r="AU782" s="228" t="s">
        <v>86</v>
      </c>
      <c r="AY782" s="16" t="s">
        <v>136</v>
      </c>
      <c r="BE782" s="229">
        <f>IF(N782="základní",J782,0)</f>
        <v>0</v>
      </c>
      <c r="BF782" s="229">
        <f>IF(N782="snížená",J782,0)</f>
        <v>0</v>
      </c>
      <c r="BG782" s="229">
        <f>IF(N782="zákl. přenesená",J782,0)</f>
        <v>0</v>
      </c>
      <c r="BH782" s="229">
        <f>IF(N782="sníž. přenesená",J782,0)</f>
        <v>0</v>
      </c>
      <c r="BI782" s="229">
        <f>IF(N782="nulová",J782,0)</f>
        <v>0</v>
      </c>
      <c r="BJ782" s="16" t="s">
        <v>82</v>
      </c>
      <c r="BK782" s="229">
        <f>ROUND(I782*H782,2)</f>
        <v>0</v>
      </c>
      <c r="BL782" s="16" t="s">
        <v>259</v>
      </c>
      <c r="BM782" s="228" t="s">
        <v>769</v>
      </c>
    </row>
    <row r="783" s="2" customFormat="1">
      <c r="A783" s="37"/>
      <c r="B783" s="38"/>
      <c r="C783" s="39"/>
      <c r="D783" s="230" t="s">
        <v>144</v>
      </c>
      <c r="E783" s="39"/>
      <c r="F783" s="231" t="s">
        <v>770</v>
      </c>
      <c r="G783" s="39"/>
      <c r="H783" s="39"/>
      <c r="I783" s="232"/>
      <c r="J783" s="39"/>
      <c r="K783" s="39"/>
      <c r="L783" s="43"/>
      <c r="M783" s="233"/>
      <c r="N783" s="234"/>
      <c r="O783" s="90"/>
      <c r="P783" s="90"/>
      <c r="Q783" s="90"/>
      <c r="R783" s="90"/>
      <c r="S783" s="90"/>
      <c r="T783" s="91"/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T783" s="16" t="s">
        <v>144</v>
      </c>
      <c r="AU783" s="16" t="s">
        <v>86</v>
      </c>
    </row>
    <row r="784" s="13" customFormat="1">
      <c r="A784" s="13"/>
      <c r="B784" s="235"/>
      <c r="C784" s="236"/>
      <c r="D784" s="230" t="s">
        <v>146</v>
      </c>
      <c r="E784" s="237" t="s">
        <v>1</v>
      </c>
      <c r="F784" s="238" t="s">
        <v>197</v>
      </c>
      <c r="G784" s="236"/>
      <c r="H784" s="237" t="s">
        <v>1</v>
      </c>
      <c r="I784" s="239"/>
      <c r="J784" s="236"/>
      <c r="K784" s="236"/>
      <c r="L784" s="240"/>
      <c r="M784" s="241"/>
      <c r="N784" s="242"/>
      <c r="O784" s="242"/>
      <c r="P784" s="242"/>
      <c r="Q784" s="242"/>
      <c r="R784" s="242"/>
      <c r="S784" s="242"/>
      <c r="T784" s="24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4" t="s">
        <v>146</v>
      </c>
      <c r="AU784" s="244" t="s">
        <v>86</v>
      </c>
      <c r="AV784" s="13" t="s">
        <v>82</v>
      </c>
      <c r="AW784" s="13" t="s">
        <v>32</v>
      </c>
      <c r="AX784" s="13" t="s">
        <v>77</v>
      </c>
      <c r="AY784" s="244" t="s">
        <v>136</v>
      </c>
    </row>
    <row r="785" s="13" customFormat="1">
      <c r="A785" s="13"/>
      <c r="B785" s="235"/>
      <c r="C785" s="236"/>
      <c r="D785" s="230" t="s">
        <v>146</v>
      </c>
      <c r="E785" s="237" t="s">
        <v>1</v>
      </c>
      <c r="F785" s="238" t="s">
        <v>198</v>
      </c>
      <c r="G785" s="236"/>
      <c r="H785" s="237" t="s">
        <v>1</v>
      </c>
      <c r="I785" s="239"/>
      <c r="J785" s="236"/>
      <c r="K785" s="236"/>
      <c r="L785" s="240"/>
      <c r="M785" s="241"/>
      <c r="N785" s="242"/>
      <c r="O785" s="242"/>
      <c r="P785" s="242"/>
      <c r="Q785" s="242"/>
      <c r="R785" s="242"/>
      <c r="S785" s="242"/>
      <c r="T785" s="24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4" t="s">
        <v>146</v>
      </c>
      <c r="AU785" s="244" t="s">
        <v>86</v>
      </c>
      <c r="AV785" s="13" t="s">
        <v>82</v>
      </c>
      <c r="AW785" s="13" t="s">
        <v>32</v>
      </c>
      <c r="AX785" s="13" t="s">
        <v>77</v>
      </c>
      <c r="AY785" s="244" t="s">
        <v>136</v>
      </c>
    </row>
    <row r="786" s="14" customFormat="1">
      <c r="A786" s="14"/>
      <c r="B786" s="245"/>
      <c r="C786" s="246"/>
      <c r="D786" s="230" t="s">
        <v>146</v>
      </c>
      <c r="E786" s="247" t="s">
        <v>1</v>
      </c>
      <c r="F786" s="248" t="s">
        <v>734</v>
      </c>
      <c r="G786" s="246"/>
      <c r="H786" s="249">
        <v>25.75</v>
      </c>
      <c r="I786" s="250"/>
      <c r="J786" s="246"/>
      <c r="K786" s="246"/>
      <c r="L786" s="251"/>
      <c r="M786" s="252"/>
      <c r="N786" s="253"/>
      <c r="O786" s="253"/>
      <c r="P786" s="253"/>
      <c r="Q786" s="253"/>
      <c r="R786" s="253"/>
      <c r="S786" s="253"/>
      <c r="T786" s="254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5" t="s">
        <v>146</v>
      </c>
      <c r="AU786" s="255" t="s">
        <v>86</v>
      </c>
      <c r="AV786" s="14" t="s">
        <v>86</v>
      </c>
      <c r="AW786" s="14" t="s">
        <v>32</v>
      </c>
      <c r="AX786" s="14" t="s">
        <v>77</v>
      </c>
      <c r="AY786" s="255" t="s">
        <v>136</v>
      </c>
    </row>
    <row r="787" s="14" customFormat="1">
      <c r="A787" s="14"/>
      <c r="B787" s="245"/>
      <c r="C787" s="246"/>
      <c r="D787" s="230" t="s">
        <v>146</v>
      </c>
      <c r="E787" s="247" t="s">
        <v>1</v>
      </c>
      <c r="F787" s="248" t="s">
        <v>735</v>
      </c>
      <c r="G787" s="246"/>
      <c r="H787" s="249">
        <v>5</v>
      </c>
      <c r="I787" s="250"/>
      <c r="J787" s="246"/>
      <c r="K787" s="246"/>
      <c r="L787" s="251"/>
      <c r="M787" s="252"/>
      <c r="N787" s="253"/>
      <c r="O787" s="253"/>
      <c r="P787" s="253"/>
      <c r="Q787" s="253"/>
      <c r="R787" s="253"/>
      <c r="S787" s="253"/>
      <c r="T787" s="254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5" t="s">
        <v>146</v>
      </c>
      <c r="AU787" s="255" t="s">
        <v>86</v>
      </c>
      <c r="AV787" s="14" t="s">
        <v>86</v>
      </c>
      <c r="AW787" s="14" t="s">
        <v>32</v>
      </c>
      <c r="AX787" s="14" t="s">
        <v>77</v>
      </c>
      <c r="AY787" s="255" t="s">
        <v>136</v>
      </c>
    </row>
    <row r="788" s="14" customFormat="1">
      <c r="A788" s="14"/>
      <c r="B788" s="245"/>
      <c r="C788" s="246"/>
      <c r="D788" s="230" t="s">
        <v>146</v>
      </c>
      <c r="E788" s="247" t="s">
        <v>1</v>
      </c>
      <c r="F788" s="248" t="s">
        <v>736</v>
      </c>
      <c r="G788" s="246"/>
      <c r="H788" s="249">
        <v>33</v>
      </c>
      <c r="I788" s="250"/>
      <c r="J788" s="246"/>
      <c r="K788" s="246"/>
      <c r="L788" s="251"/>
      <c r="M788" s="252"/>
      <c r="N788" s="253"/>
      <c r="O788" s="253"/>
      <c r="P788" s="253"/>
      <c r="Q788" s="253"/>
      <c r="R788" s="253"/>
      <c r="S788" s="253"/>
      <c r="T788" s="254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5" t="s">
        <v>146</v>
      </c>
      <c r="AU788" s="255" t="s">
        <v>86</v>
      </c>
      <c r="AV788" s="14" t="s">
        <v>86</v>
      </c>
      <c r="AW788" s="14" t="s">
        <v>32</v>
      </c>
      <c r="AX788" s="14" t="s">
        <v>77</v>
      </c>
      <c r="AY788" s="255" t="s">
        <v>136</v>
      </c>
    </row>
    <row r="789" s="13" customFormat="1">
      <c r="A789" s="13"/>
      <c r="B789" s="235"/>
      <c r="C789" s="236"/>
      <c r="D789" s="230" t="s">
        <v>146</v>
      </c>
      <c r="E789" s="237" t="s">
        <v>1</v>
      </c>
      <c r="F789" s="238" t="s">
        <v>202</v>
      </c>
      <c r="G789" s="236"/>
      <c r="H789" s="237" t="s">
        <v>1</v>
      </c>
      <c r="I789" s="239"/>
      <c r="J789" s="236"/>
      <c r="K789" s="236"/>
      <c r="L789" s="240"/>
      <c r="M789" s="241"/>
      <c r="N789" s="242"/>
      <c r="O789" s="242"/>
      <c r="P789" s="242"/>
      <c r="Q789" s="242"/>
      <c r="R789" s="242"/>
      <c r="S789" s="242"/>
      <c r="T789" s="24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4" t="s">
        <v>146</v>
      </c>
      <c r="AU789" s="244" t="s">
        <v>86</v>
      </c>
      <c r="AV789" s="13" t="s">
        <v>82</v>
      </c>
      <c r="AW789" s="13" t="s">
        <v>32</v>
      </c>
      <c r="AX789" s="13" t="s">
        <v>77</v>
      </c>
      <c r="AY789" s="244" t="s">
        <v>136</v>
      </c>
    </row>
    <row r="790" s="14" customFormat="1">
      <c r="A790" s="14"/>
      <c r="B790" s="245"/>
      <c r="C790" s="246"/>
      <c r="D790" s="230" t="s">
        <v>146</v>
      </c>
      <c r="E790" s="247" t="s">
        <v>1</v>
      </c>
      <c r="F790" s="248" t="s">
        <v>737</v>
      </c>
      <c r="G790" s="246"/>
      <c r="H790" s="249">
        <v>5.5</v>
      </c>
      <c r="I790" s="250"/>
      <c r="J790" s="246"/>
      <c r="K790" s="246"/>
      <c r="L790" s="251"/>
      <c r="M790" s="252"/>
      <c r="N790" s="253"/>
      <c r="O790" s="253"/>
      <c r="P790" s="253"/>
      <c r="Q790" s="253"/>
      <c r="R790" s="253"/>
      <c r="S790" s="253"/>
      <c r="T790" s="254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5" t="s">
        <v>146</v>
      </c>
      <c r="AU790" s="255" t="s">
        <v>86</v>
      </c>
      <c r="AV790" s="14" t="s">
        <v>86</v>
      </c>
      <c r="AW790" s="14" t="s">
        <v>32</v>
      </c>
      <c r="AX790" s="14" t="s">
        <v>77</v>
      </c>
      <c r="AY790" s="255" t="s">
        <v>136</v>
      </c>
    </row>
    <row r="791" s="14" customFormat="1">
      <c r="A791" s="14"/>
      <c r="B791" s="245"/>
      <c r="C791" s="246"/>
      <c r="D791" s="230" t="s">
        <v>146</v>
      </c>
      <c r="E791" s="247" t="s">
        <v>1</v>
      </c>
      <c r="F791" s="248" t="s">
        <v>738</v>
      </c>
      <c r="G791" s="246"/>
      <c r="H791" s="249">
        <v>6</v>
      </c>
      <c r="I791" s="250"/>
      <c r="J791" s="246"/>
      <c r="K791" s="246"/>
      <c r="L791" s="251"/>
      <c r="M791" s="252"/>
      <c r="N791" s="253"/>
      <c r="O791" s="253"/>
      <c r="P791" s="253"/>
      <c r="Q791" s="253"/>
      <c r="R791" s="253"/>
      <c r="S791" s="253"/>
      <c r="T791" s="254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5" t="s">
        <v>146</v>
      </c>
      <c r="AU791" s="255" t="s">
        <v>86</v>
      </c>
      <c r="AV791" s="14" t="s">
        <v>86</v>
      </c>
      <c r="AW791" s="14" t="s">
        <v>32</v>
      </c>
      <c r="AX791" s="14" t="s">
        <v>77</v>
      </c>
      <c r="AY791" s="255" t="s">
        <v>136</v>
      </c>
    </row>
    <row r="792" s="14" customFormat="1">
      <c r="A792" s="14"/>
      <c r="B792" s="245"/>
      <c r="C792" s="246"/>
      <c r="D792" s="230" t="s">
        <v>146</v>
      </c>
      <c r="E792" s="247" t="s">
        <v>1</v>
      </c>
      <c r="F792" s="248" t="s">
        <v>739</v>
      </c>
      <c r="G792" s="246"/>
      <c r="H792" s="249">
        <v>9.1999999999999993</v>
      </c>
      <c r="I792" s="250"/>
      <c r="J792" s="246"/>
      <c r="K792" s="246"/>
      <c r="L792" s="251"/>
      <c r="M792" s="252"/>
      <c r="N792" s="253"/>
      <c r="O792" s="253"/>
      <c r="P792" s="253"/>
      <c r="Q792" s="253"/>
      <c r="R792" s="253"/>
      <c r="S792" s="253"/>
      <c r="T792" s="254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5" t="s">
        <v>146</v>
      </c>
      <c r="AU792" s="255" t="s">
        <v>86</v>
      </c>
      <c r="AV792" s="14" t="s">
        <v>86</v>
      </c>
      <c r="AW792" s="14" t="s">
        <v>32</v>
      </c>
      <c r="AX792" s="14" t="s">
        <v>77</v>
      </c>
      <c r="AY792" s="255" t="s">
        <v>136</v>
      </c>
    </row>
    <row r="793" s="14" customFormat="1">
      <c r="A793" s="14"/>
      <c r="B793" s="245"/>
      <c r="C793" s="246"/>
      <c r="D793" s="230" t="s">
        <v>146</v>
      </c>
      <c r="E793" s="247" t="s">
        <v>1</v>
      </c>
      <c r="F793" s="248" t="s">
        <v>740</v>
      </c>
      <c r="G793" s="246"/>
      <c r="H793" s="249">
        <v>6.0999999999999996</v>
      </c>
      <c r="I793" s="250"/>
      <c r="J793" s="246"/>
      <c r="K793" s="246"/>
      <c r="L793" s="251"/>
      <c r="M793" s="252"/>
      <c r="N793" s="253"/>
      <c r="O793" s="253"/>
      <c r="P793" s="253"/>
      <c r="Q793" s="253"/>
      <c r="R793" s="253"/>
      <c r="S793" s="253"/>
      <c r="T793" s="25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5" t="s">
        <v>146</v>
      </c>
      <c r="AU793" s="255" t="s">
        <v>86</v>
      </c>
      <c r="AV793" s="14" t="s">
        <v>86</v>
      </c>
      <c r="AW793" s="14" t="s">
        <v>32</v>
      </c>
      <c r="AX793" s="14" t="s">
        <v>77</v>
      </c>
      <c r="AY793" s="255" t="s">
        <v>136</v>
      </c>
    </row>
    <row r="794" s="14" customFormat="1">
      <c r="A794" s="14"/>
      <c r="B794" s="245"/>
      <c r="C794" s="246"/>
      <c r="D794" s="230" t="s">
        <v>146</v>
      </c>
      <c r="E794" s="247" t="s">
        <v>1</v>
      </c>
      <c r="F794" s="248" t="s">
        <v>741</v>
      </c>
      <c r="G794" s="246"/>
      <c r="H794" s="249">
        <v>70</v>
      </c>
      <c r="I794" s="250"/>
      <c r="J794" s="246"/>
      <c r="K794" s="246"/>
      <c r="L794" s="251"/>
      <c r="M794" s="252"/>
      <c r="N794" s="253"/>
      <c r="O794" s="253"/>
      <c r="P794" s="253"/>
      <c r="Q794" s="253"/>
      <c r="R794" s="253"/>
      <c r="S794" s="253"/>
      <c r="T794" s="254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5" t="s">
        <v>146</v>
      </c>
      <c r="AU794" s="255" t="s">
        <v>86</v>
      </c>
      <c r="AV794" s="14" t="s">
        <v>86</v>
      </c>
      <c r="AW794" s="14" t="s">
        <v>32</v>
      </c>
      <c r="AX794" s="14" t="s">
        <v>77</v>
      </c>
      <c r="AY794" s="255" t="s">
        <v>136</v>
      </c>
    </row>
    <row r="795" s="13" customFormat="1">
      <c r="A795" s="13"/>
      <c r="B795" s="235"/>
      <c r="C795" s="236"/>
      <c r="D795" s="230" t="s">
        <v>146</v>
      </c>
      <c r="E795" s="237" t="s">
        <v>1</v>
      </c>
      <c r="F795" s="238" t="s">
        <v>208</v>
      </c>
      <c r="G795" s="236"/>
      <c r="H795" s="237" t="s">
        <v>1</v>
      </c>
      <c r="I795" s="239"/>
      <c r="J795" s="236"/>
      <c r="K795" s="236"/>
      <c r="L795" s="240"/>
      <c r="M795" s="241"/>
      <c r="N795" s="242"/>
      <c r="O795" s="242"/>
      <c r="P795" s="242"/>
      <c r="Q795" s="242"/>
      <c r="R795" s="242"/>
      <c r="S795" s="242"/>
      <c r="T795" s="24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4" t="s">
        <v>146</v>
      </c>
      <c r="AU795" s="244" t="s">
        <v>86</v>
      </c>
      <c r="AV795" s="13" t="s">
        <v>82</v>
      </c>
      <c r="AW795" s="13" t="s">
        <v>32</v>
      </c>
      <c r="AX795" s="13" t="s">
        <v>77</v>
      </c>
      <c r="AY795" s="244" t="s">
        <v>136</v>
      </c>
    </row>
    <row r="796" s="14" customFormat="1">
      <c r="A796" s="14"/>
      <c r="B796" s="245"/>
      <c r="C796" s="246"/>
      <c r="D796" s="230" t="s">
        <v>146</v>
      </c>
      <c r="E796" s="247" t="s">
        <v>1</v>
      </c>
      <c r="F796" s="248" t="s">
        <v>742</v>
      </c>
      <c r="G796" s="246"/>
      <c r="H796" s="249">
        <v>5.2000000000000002</v>
      </c>
      <c r="I796" s="250"/>
      <c r="J796" s="246"/>
      <c r="K796" s="246"/>
      <c r="L796" s="251"/>
      <c r="M796" s="252"/>
      <c r="N796" s="253"/>
      <c r="O796" s="253"/>
      <c r="P796" s="253"/>
      <c r="Q796" s="253"/>
      <c r="R796" s="253"/>
      <c r="S796" s="253"/>
      <c r="T796" s="254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5" t="s">
        <v>146</v>
      </c>
      <c r="AU796" s="255" t="s">
        <v>86</v>
      </c>
      <c r="AV796" s="14" t="s">
        <v>86</v>
      </c>
      <c r="AW796" s="14" t="s">
        <v>32</v>
      </c>
      <c r="AX796" s="14" t="s">
        <v>77</v>
      </c>
      <c r="AY796" s="255" t="s">
        <v>136</v>
      </c>
    </row>
    <row r="797" s="14" customFormat="1">
      <c r="A797" s="14"/>
      <c r="B797" s="245"/>
      <c r="C797" s="246"/>
      <c r="D797" s="230" t="s">
        <v>146</v>
      </c>
      <c r="E797" s="247" t="s">
        <v>1</v>
      </c>
      <c r="F797" s="248" t="s">
        <v>743</v>
      </c>
      <c r="G797" s="246"/>
      <c r="H797" s="249">
        <v>12</v>
      </c>
      <c r="I797" s="250"/>
      <c r="J797" s="246"/>
      <c r="K797" s="246"/>
      <c r="L797" s="251"/>
      <c r="M797" s="252"/>
      <c r="N797" s="253"/>
      <c r="O797" s="253"/>
      <c r="P797" s="253"/>
      <c r="Q797" s="253"/>
      <c r="R797" s="253"/>
      <c r="S797" s="253"/>
      <c r="T797" s="254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5" t="s">
        <v>146</v>
      </c>
      <c r="AU797" s="255" t="s">
        <v>86</v>
      </c>
      <c r="AV797" s="14" t="s">
        <v>86</v>
      </c>
      <c r="AW797" s="14" t="s">
        <v>32</v>
      </c>
      <c r="AX797" s="14" t="s">
        <v>77</v>
      </c>
      <c r="AY797" s="255" t="s">
        <v>136</v>
      </c>
    </row>
    <row r="798" s="14" customFormat="1">
      <c r="A798" s="14"/>
      <c r="B798" s="245"/>
      <c r="C798" s="246"/>
      <c r="D798" s="230" t="s">
        <v>146</v>
      </c>
      <c r="E798" s="247" t="s">
        <v>1</v>
      </c>
      <c r="F798" s="248" t="s">
        <v>744</v>
      </c>
      <c r="G798" s="246"/>
      <c r="H798" s="249">
        <v>10.800000000000001</v>
      </c>
      <c r="I798" s="250"/>
      <c r="J798" s="246"/>
      <c r="K798" s="246"/>
      <c r="L798" s="251"/>
      <c r="M798" s="252"/>
      <c r="N798" s="253"/>
      <c r="O798" s="253"/>
      <c r="P798" s="253"/>
      <c r="Q798" s="253"/>
      <c r="R798" s="253"/>
      <c r="S798" s="253"/>
      <c r="T798" s="254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5" t="s">
        <v>146</v>
      </c>
      <c r="AU798" s="255" t="s">
        <v>86</v>
      </c>
      <c r="AV798" s="14" t="s">
        <v>86</v>
      </c>
      <c r="AW798" s="14" t="s">
        <v>32</v>
      </c>
      <c r="AX798" s="14" t="s">
        <v>77</v>
      </c>
      <c r="AY798" s="255" t="s">
        <v>136</v>
      </c>
    </row>
    <row r="799" s="14" customFormat="1">
      <c r="A799" s="14"/>
      <c r="B799" s="245"/>
      <c r="C799" s="246"/>
      <c r="D799" s="230" t="s">
        <v>146</v>
      </c>
      <c r="E799" s="247" t="s">
        <v>1</v>
      </c>
      <c r="F799" s="248" t="s">
        <v>740</v>
      </c>
      <c r="G799" s="246"/>
      <c r="H799" s="249">
        <v>6.0999999999999996</v>
      </c>
      <c r="I799" s="250"/>
      <c r="J799" s="246"/>
      <c r="K799" s="246"/>
      <c r="L799" s="251"/>
      <c r="M799" s="252"/>
      <c r="N799" s="253"/>
      <c r="O799" s="253"/>
      <c r="P799" s="253"/>
      <c r="Q799" s="253"/>
      <c r="R799" s="253"/>
      <c r="S799" s="253"/>
      <c r="T799" s="254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5" t="s">
        <v>146</v>
      </c>
      <c r="AU799" s="255" t="s">
        <v>86</v>
      </c>
      <c r="AV799" s="14" t="s">
        <v>86</v>
      </c>
      <c r="AW799" s="14" t="s">
        <v>32</v>
      </c>
      <c r="AX799" s="14" t="s">
        <v>77</v>
      </c>
      <c r="AY799" s="255" t="s">
        <v>136</v>
      </c>
    </row>
    <row r="800" s="14" customFormat="1">
      <c r="A800" s="14"/>
      <c r="B800" s="245"/>
      <c r="C800" s="246"/>
      <c r="D800" s="230" t="s">
        <v>146</v>
      </c>
      <c r="E800" s="247" t="s">
        <v>1</v>
      </c>
      <c r="F800" s="248" t="s">
        <v>745</v>
      </c>
      <c r="G800" s="246"/>
      <c r="H800" s="249">
        <v>35</v>
      </c>
      <c r="I800" s="250"/>
      <c r="J800" s="246"/>
      <c r="K800" s="246"/>
      <c r="L800" s="251"/>
      <c r="M800" s="252"/>
      <c r="N800" s="253"/>
      <c r="O800" s="253"/>
      <c r="P800" s="253"/>
      <c r="Q800" s="253"/>
      <c r="R800" s="253"/>
      <c r="S800" s="253"/>
      <c r="T800" s="254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5" t="s">
        <v>146</v>
      </c>
      <c r="AU800" s="255" t="s">
        <v>86</v>
      </c>
      <c r="AV800" s="14" t="s">
        <v>86</v>
      </c>
      <c r="AW800" s="14" t="s">
        <v>32</v>
      </c>
      <c r="AX800" s="14" t="s">
        <v>77</v>
      </c>
      <c r="AY800" s="255" t="s">
        <v>136</v>
      </c>
    </row>
    <row r="801" s="14" customFormat="1">
      <c r="A801" s="14"/>
      <c r="B801" s="245"/>
      <c r="C801" s="246"/>
      <c r="D801" s="230" t="s">
        <v>146</v>
      </c>
      <c r="E801" s="247" t="s">
        <v>1</v>
      </c>
      <c r="F801" s="248" t="s">
        <v>746</v>
      </c>
      <c r="G801" s="246"/>
      <c r="H801" s="249">
        <v>35</v>
      </c>
      <c r="I801" s="250"/>
      <c r="J801" s="246"/>
      <c r="K801" s="246"/>
      <c r="L801" s="251"/>
      <c r="M801" s="252"/>
      <c r="N801" s="253"/>
      <c r="O801" s="253"/>
      <c r="P801" s="253"/>
      <c r="Q801" s="253"/>
      <c r="R801" s="253"/>
      <c r="S801" s="253"/>
      <c r="T801" s="254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5" t="s">
        <v>146</v>
      </c>
      <c r="AU801" s="255" t="s">
        <v>86</v>
      </c>
      <c r="AV801" s="14" t="s">
        <v>86</v>
      </c>
      <c r="AW801" s="14" t="s">
        <v>32</v>
      </c>
      <c r="AX801" s="14" t="s">
        <v>77</v>
      </c>
      <c r="AY801" s="255" t="s">
        <v>136</v>
      </c>
    </row>
    <row r="802" s="14" customFormat="1">
      <c r="A802" s="14"/>
      <c r="B802" s="245"/>
      <c r="C802" s="246"/>
      <c r="D802" s="230" t="s">
        <v>146</v>
      </c>
      <c r="E802" s="247" t="s">
        <v>1</v>
      </c>
      <c r="F802" s="248" t="s">
        <v>747</v>
      </c>
      <c r="G802" s="246"/>
      <c r="H802" s="249">
        <v>28</v>
      </c>
      <c r="I802" s="250"/>
      <c r="J802" s="246"/>
      <c r="K802" s="246"/>
      <c r="L802" s="251"/>
      <c r="M802" s="252"/>
      <c r="N802" s="253"/>
      <c r="O802" s="253"/>
      <c r="P802" s="253"/>
      <c r="Q802" s="253"/>
      <c r="R802" s="253"/>
      <c r="S802" s="253"/>
      <c r="T802" s="254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5" t="s">
        <v>146</v>
      </c>
      <c r="AU802" s="255" t="s">
        <v>86</v>
      </c>
      <c r="AV802" s="14" t="s">
        <v>86</v>
      </c>
      <c r="AW802" s="14" t="s">
        <v>32</v>
      </c>
      <c r="AX802" s="14" t="s">
        <v>77</v>
      </c>
      <c r="AY802" s="255" t="s">
        <v>136</v>
      </c>
    </row>
    <row r="803" s="14" customFormat="1">
      <c r="A803" s="14"/>
      <c r="B803" s="245"/>
      <c r="C803" s="246"/>
      <c r="D803" s="230" t="s">
        <v>146</v>
      </c>
      <c r="E803" s="247" t="s">
        <v>1</v>
      </c>
      <c r="F803" s="248" t="s">
        <v>748</v>
      </c>
      <c r="G803" s="246"/>
      <c r="H803" s="249">
        <v>8.4000000000000004</v>
      </c>
      <c r="I803" s="250"/>
      <c r="J803" s="246"/>
      <c r="K803" s="246"/>
      <c r="L803" s="251"/>
      <c r="M803" s="252"/>
      <c r="N803" s="253"/>
      <c r="O803" s="253"/>
      <c r="P803" s="253"/>
      <c r="Q803" s="253"/>
      <c r="R803" s="253"/>
      <c r="S803" s="253"/>
      <c r="T803" s="254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5" t="s">
        <v>146</v>
      </c>
      <c r="AU803" s="255" t="s">
        <v>86</v>
      </c>
      <c r="AV803" s="14" t="s">
        <v>86</v>
      </c>
      <c r="AW803" s="14" t="s">
        <v>32</v>
      </c>
      <c r="AX803" s="14" t="s">
        <v>77</v>
      </c>
      <c r="AY803" s="255" t="s">
        <v>136</v>
      </c>
    </row>
    <row r="804" s="13" customFormat="1">
      <c r="A804" s="13"/>
      <c r="B804" s="235"/>
      <c r="C804" s="236"/>
      <c r="D804" s="230" t="s">
        <v>146</v>
      </c>
      <c r="E804" s="237" t="s">
        <v>1</v>
      </c>
      <c r="F804" s="238" t="s">
        <v>217</v>
      </c>
      <c r="G804" s="236"/>
      <c r="H804" s="237" t="s">
        <v>1</v>
      </c>
      <c r="I804" s="239"/>
      <c r="J804" s="236"/>
      <c r="K804" s="236"/>
      <c r="L804" s="240"/>
      <c r="M804" s="241"/>
      <c r="N804" s="242"/>
      <c r="O804" s="242"/>
      <c r="P804" s="242"/>
      <c r="Q804" s="242"/>
      <c r="R804" s="242"/>
      <c r="S804" s="242"/>
      <c r="T804" s="24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4" t="s">
        <v>146</v>
      </c>
      <c r="AU804" s="244" t="s">
        <v>86</v>
      </c>
      <c r="AV804" s="13" t="s">
        <v>82</v>
      </c>
      <c r="AW804" s="13" t="s">
        <v>32</v>
      </c>
      <c r="AX804" s="13" t="s">
        <v>77</v>
      </c>
      <c r="AY804" s="244" t="s">
        <v>136</v>
      </c>
    </row>
    <row r="805" s="14" customFormat="1">
      <c r="A805" s="14"/>
      <c r="B805" s="245"/>
      <c r="C805" s="246"/>
      <c r="D805" s="230" t="s">
        <v>146</v>
      </c>
      <c r="E805" s="247" t="s">
        <v>1</v>
      </c>
      <c r="F805" s="248" t="s">
        <v>749</v>
      </c>
      <c r="G805" s="246"/>
      <c r="H805" s="249">
        <v>5.9000000000000004</v>
      </c>
      <c r="I805" s="250"/>
      <c r="J805" s="246"/>
      <c r="K805" s="246"/>
      <c r="L805" s="251"/>
      <c r="M805" s="252"/>
      <c r="N805" s="253"/>
      <c r="O805" s="253"/>
      <c r="P805" s="253"/>
      <c r="Q805" s="253"/>
      <c r="R805" s="253"/>
      <c r="S805" s="253"/>
      <c r="T805" s="254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5" t="s">
        <v>146</v>
      </c>
      <c r="AU805" s="255" t="s">
        <v>86</v>
      </c>
      <c r="AV805" s="14" t="s">
        <v>86</v>
      </c>
      <c r="AW805" s="14" t="s">
        <v>32</v>
      </c>
      <c r="AX805" s="14" t="s">
        <v>77</v>
      </c>
      <c r="AY805" s="255" t="s">
        <v>136</v>
      </c>
    </row>
    <row r="806" s="14" customFormat="1">
      <c r="A806" s="14"/>
      <c r="B806" s="245"/>
      <c r="C806" s="246"/>
      <c r="D806" s="230" t="s">
        <v>146</v>
      </c>
      <c r="E806" s="247" t="s">
        <v>1</v>
      </c>
      <c r="F806" s="248" t="s">
        <v>750</v>
      </c>
      <c r="G806" s="246"/>
      <c r="H806" s="249">
        <v>10.199999999999999</v>
      </c>
      <c r="I806" s="250"/>
      <c r="J806" s="246"/>
      <c r="K806" s="246"/>
      <c r="L806" s="251"/>
      <c r="M806" s="252"/>
      <c r="N806" s="253"/>
      <c r="O806" s="253"/>
      <c r="P806" s="253"/>
      <c r="Q806" s="253"/>
      <c r="R806" s="253"/>
      <c r="S806" s="253"/>
      <c r="T806" s="254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5" t="s">
        <v>146</v>
      </c>
      <c r="AU806" s="255" t="s">
        <v>86</v>
      </c>
      <c r="AV806" s="14" t="s">
        <v>86</v>
      </c>
      <c r="AW806" s="14" t="s">
        <v>32</v>
      </c>
      <c r="AX806" s="14" t="s">
        <v>77</v>
      </c>
      <c r="AY806" s="255" t="s">
        <v>136</v>
      </c>
    </row>
    <row r="807" s="14" customFormat="1">
      <c r="A807" s="14"/>
      <c r="B807" s="245"/>
      <c r="C807" s="246"/>
      <c r="D807" s="230" t="s">
        <v>146</v>
      </c>
      <c r="E807" s="247" t="s">
        <v>1</v>
      </c>
      <c r="F807" s="248" t="s">
        <v>751</v>
      </c>
      <c r="G807" s="246"/>
      <c r="H807" s="249">
        <v>66</v>
      </c>
      <c r="I807" s="250"/>
      <c r="J807" s="246"/>
      <c r="K807" s="246"/>
      <c r="L807" s="251"/>
      <c r="M807" s="252"/>
      <c r="N807" s="253"/>
      <c r="O807" s="253"/>
      <c r="P807" s="253"/>
      <c r="Q807" s="253"/>
      <c r="R807" s="253"/>
      <c r="S807" s="253"/>
      <c r="T807" s="254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5" t="s">
        <v>146</v>
      </c>
      <c r="AU807" s="255" t="s">
        <v>86</v>
      </c>
      <c r="AV807" s="14" t="s">
        <v>86</v>
      </c>
      <c r="AW807" s="14" t="s">
        <v>32</v>
      </c>
      <c r="AX807" s="14" t="s">
        <v>77</v>
      </c>
      <c r="AY807" s="255" t="s">
        <v>136</v>
      </c>
    </row>
    <row r="808" s="13" customFormat="1">
      <c r="A808" s="13"/>
      <c r="B808" s="235"/>
      <c r="C808" s="236"/>
      <c r="D808" s="230" t="s">
        <v>146</v>
      </c>
      <c r="E808" s="237" t="s">
        <v>1</v>
      </c>
      <c r="F808" s="238" t="s">
        <v>198</v>
      </c>
      <c r="G808" s="236"/>
      <c r="H808" s="237" t="s">
        <v>1</v>
      </c>
      <c r="I808" s="239"/>
      <c r="J808" s="236"/>
      <c r="K808" s="236"/>
      <c r="L808" s="240"/>
      <c r="M808" s="241"/>
      <c r="N808" s="242"/>
      <c r="O808" s="242"/>
      <c r="P808" s="242"/>
      <c r="Q808" s="242"/>
      <c r="R808" s="242"/>
      <c r="S808" s="242"/>
      <c r="T808" s="24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4" t="s">
        <v>146</v>
      </c>
      <c r="AU808" s="244" t="s">
        <v>86</v>
      </c>
      <c r="AV808" s="13" t="s">
        <v>82</v>
      </c>
      <c r="AW808" s="13" t="s">
        <v>32</v>
      </c>
      <c r="AX808" s="13" t="s">
        <v>77</v>
      </c>
      <c r="AY808" s="244" t="s">
        <v>136</v>
      </c>
    </row>
    <row r="809" s="14" customFormat="1">
      <c r="A809" s="14"/>
      <c r="B809" s="245"/>
      <c r="C809" s="246"/>
      <c r="D809" s="230" t="s">
        <v>146</v>
      </c>
      <c r="E809" s="247" t="s">
        <v>1</v>
      </c>
      <c r="F809" s="248" t="s">
        <v>752</v>
      </c>
      <c r="G809" s="246"/>
      <c r="H809" s="249">
        <v>26</v>
      </c>
      <c r="I809" s="250"/>
      <c r="J809" s="246"/>
      <c r="K809" s="246"/>
      <c r="L809" s="251"/>
      <c r="M809" s="252"/>
      <c r="N809" s="253"/>
      <c r="O809" s="253"/>
      <c r="P809" s="253"/>
      <c r="Q809" s="253"/>
      <c r="R809" s="253"/>
      <c r="S809" s="253"/>
      <c r="T809" s="254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5" t="s">
        <v>146</v>
      </c>
      <c r="AU809" s="255" t="s">
        <v>86</v>
      </c>
      <c r="AV809" s="14" t="s">
        <v>86</v>
      </c>
      <c r="AW809" s="14" t="s">
        <v>32</v>
      </c>
      <c r="AX809" s="14" t="s">
        <v>77</v>
      </c>
      <c r="AY809" s="255" t="s">
        <v>136</v>
      </c>
    </row>
    <row r="810" s="14" customFormat="1">
      <c r="A810" s="14"/>
      <c r="B810" s="245"/>
      <c r="C810" s="246"/>
      <c r="D810" s="230" t="s">
        <v>146</v>
      </c>
      <c r="E810" s="247" t="s">
        <v>1</v>
      </c>
      <c r="F810" s="248" t="s">
        <v>753</v>
      </c>
      <c r="G810" s="246"/>
      <c r="H810" s="249">
        <v>6.5</v>
      </c>
      <c r="I810" s="250"/>
      <c r="J810" s="246"/>
      <c r="K810" s="246"/>
      <c r="L810" s="251"/>
      <c r="M810" s="252"/>
      <c r="N810" s="253"/>
      <c r="O810" s="253"/>
      <c r="P810" s="253"/>
      <c r="Q810" s="253"/>
      <c r="R810" s="253"/>
      <c r="S810" s="253"/>
      <c r="T810" s="254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5" t="s">
        <v>146</v>
      </c>
      <c r="AU810" s="255" t="s">
        <v>86</v>
      </c>
      <c r="AV810" s="14" t="s">
        <v>86</v>
      </c>
      <c r="AW810" s="14" t="s">
        <v>32</v>
      </c>
      <c r="AX810" s="14" t="s">
        <v>77</v>
      </c>
      <c r="AY810" s="255" t="s">
        <v>136</v>
      </c>
    </row>
    <row r="811" s="14" customFormat="1">
      <c r="A811" s="14"/>
      <c r="B811" s="245"/>
      <c r="C811" s="246"/>
      <c r="D811" s="230" t="s">
        <v>146</v>
      </c>
      <c r="E811" s="247" t="s">
        <v>1</v>
      </c>
      <c r="F811" s="248" t="s">
        <v>754</v>
      </c>
      <c r="G811" s="246"/>
      <c r="H811" s="249">
        <v>26.800000000000001</v>
      </c>
      <c r="I811" s="250"/>
      <c r="J811" s="246"/>
      <c r="K811" s="246"/>
      <c r="L811" s="251"/>
      <c r="M811" s="252"/>
      <c r="N811" s="253"/>
      <c r="O811" s="253"/>
      <c r="P811" s="253"/>
      <c r="Q811" s="253"/>
      <c r="R811" s="253"/>
      <c r="S811" s="253"/>
      <c r="T811" s="254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5" t="s">
        <v>146</v>
      </c>
      <c r="AU811" s="255" t="s">
        <v>86</v>
      </c>
      <c r="AV811" s="14" t="s">
        <v>86</v>
      </c>
      <c r="AW811" s="14" t="s">
        <v>32</v>
      </c>
      <c r="AX811" s="14" t="s">
        <v>77</v>
      </c>
      <c r="AY811" s="255" t="s">
        <v>136</v>
      </c>
    </row>
    <row r="812" s="13" customFormat="1">
      <c r="A812" s="13"/>
      <c r="B812" s="235"/>
      <c r="C812" s="236"/>
      <c r="D812" s="230" t="s">
        <v>146</v>
      </c>
      <c r="E812" s="237" t="s">
        <v>1</v>
      </c>
      <c r="F812" s="238" t="s">
        <v>202</v>
      </c>
      <c r="G812" s="236"/>
      <c r="H812" s="237" t="s">
        <v>1</v>
      </c>
      <c r="I812" s="239"/>
      <c r="J812" s="236"/>
      <c r="K812" s="236"/>
      <c r="L812" s="240"/>
      <c r="M812" s="241"/>
      <c r="N812" s="242"/>
      <c r="O812" s="242"/>
      <c r="P812" s="242"/>
      <c r="Q812" s="242"/>
      <c r="R812" s="242"/>
      <c r="S812" s="242"/>
      <c r="T812" s="24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4" t="s">
        <v>146</v>
      </c>
      <c r="AU812" s="244" t="s">
        <v>86</v>
      </c>
      <c r="AV812" s="13" t="s">
        <v>82</v>
      </c>
      <c r="AW812" s="13" t="s">
        <v>32</v>
      </c>
      <c r="AX812" s="13" t="s">
        <v>77</v>
      </c>
      <c r="AY812" s="244" t="s">
        <v>136</v>
      </c>
    </row>
    <row r="813" s="14" customFormat="1">
      <c r="A813" s="14"/>
      <c r="B813" s="245"/>
      <c r="C813" s="246"/>
      <c r="D813" s="230" t="s">
        <v>146</v>
      </c>
      <c r="E813" s="247" t="s">
        <v>1</v>
      </c>
      <c r="F813" s="248" t="s">
        <v>755</v>
      </c>
      <c r="G813" s="246"/>
      <c r="H813" s="249">
        <v>84</v>
      </c>
      <c r="I813" s="250"/>
      <c r="J813" s="246"/>
      <c r="K813" s="246"/>
      <c r="L813" s="251"/>
      <c r="M813" s="252"/>
      <c r="N813" s="253"/>
      <c r="O813" s="253"/>
      <c r="P813" s="253"/>
      <c r="Q813" s="253"/>
      <c r="R813" s="253"/>
      <c r="S813" s="253"/>
      <c r="T813" s="25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5" t="s">
        <v>146</v>
      </c>
      <c r="AU813" s="255" t="s">
        <v>86</v>
      </c>
      <c r="AV813" s="14" t="s">
        <v>86</v>
      </c>
      <c r="AW813" s="14" t="s">
        <v>32</v>
      </c>
      <c r="AX813" s="14" t="s">
        <v>77</v>
      </c>
      <c r="AY813" s="255" t="s">
        <v>136</v>
      </c>
    </row>
    <row r="814" s="13" customFormat="1">
      <c r="A814" s="13"/>
      <c r="B814" s="235"/>
      <c r="C814" s="236"/>
      <c r="D814" s="230" t="s">
        <v>146</v>
      </c>
      <c r="E814" s="237" t="s">
        <v>1</v>
      </c>
      <c r="F814" s="238" t="s">
        <v>208</v>
      </c>
      <c r="G814" s="236"/>
      <c r="H814" s="237" t="s">
        <v>1</v>
      </c>
      <c r="I814" s="239"/>
      <c r="J814" s="236"/>
      <c r="K814" s="236"/>
      <c r="L814" s="240"/>
      <c r="M814" s="241"/>
      <c r="N814" s="242"/>
      <c r="O814" s="242"/>
      <c r="P814" s="242"/>
      <c r="Q814" s="242"/>
      <c r="R814" s="242"/>
      <c r="S814" s="242"/>
      <c r="T814" s="24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4" t="s">
        <v>146</v>
      </c>
      <c r="AU814" s="244" t="s">
        <v>86</v>
      </c>
      <c r="AV814" s="13" t="s">
        <v>82</v>
      </c>
      <c r="AW814" s="13" t="s">
        <v>32</v>
      </c>
      <c r="AX814" s="13" t="s">
        <v>77</v>
      </c>
      <c r="AY814" s="244" t="s">
        <v>136</v>
      </c>
    </row>
    <row r="815" s="14" customFormat="1">
      <c r="A815" s="14"/>
      <c r="B815" s="245"/>
      <c r="C815" s="246"/>
      <c r="D815" s="230" t="s">
        <v>146</v>
      </c>
      <c r="E815" s="247" t="s">
        <v>1</v>
      </c>
      <c r="F815" s="248" t="s">
        <v>756</v>
      </c>
      <c r="G815" s="246"/>
      <c r="H815" s="249">
        <v>16.800000000000001</v>
      </c>
      <c r="I815" s="250"/>
      <c r="J815" s="246"/>
      <c r="K815" s="246"/>
      <c r="L815" s="251"/>
      <c r="M815" s="252"/>
      <c r="N815" s="253"/>
      <c r="O815" s="253"/>
      <c r="P815" s="253"/>
      <c r="Q815" s="253"/>
      <c r="R815" s="253"/>
      <c r="S815" s="253"/>
      <c r="T815" s="254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5" t="s">
        <v>146</v>
      </c>
      <c r="AU815" s="255" t="s">
        <v>86</v>
      </c>
      <c r="AV815" s="14" t="s">
        <v>86</v>
      </c>
      <c r="AW815" s="14" t="s">
        <v>32</v>
      </c>
      <c r="AX815" s="14" t="s">
        <v>77</v>
      </c>
      <c r="AY815" s="255" t="s">
        <v>136</v>
      </c>
    </row>
    <row r="816" s="14" customFormat="1">
      <c r="A816" s="14"/>
      <c r="B816" s="245"/>
      <c r="C816" s="246"/>
      <c r="D816" s="230" t="s">
        <v>146</v>
      </c>
      <c r="E816" s="247" t="s">
        <v>1</v>
      </c>
      <c r="F816" s="248" t="s">
        <v>757</v>
      </c>
      <c r="G816" s="246"/>
      <c r="H816" s="249">
        <v>13</v>
      </c>
      <c r="I816" s="250"/>
      <c r="J816" s="246"/>
      <c r="K816" s="246"/>
      <c r="L816" s="251"/>
      <c r="M816" s="252"/>
      <c r="N816" s="253"/>
      <c r="O816" s="253"/>
      <c r="P816" s="253"/>
      <c r="Q816" s="253"/>
      <c r="R816" s="253"/>
      <c r="S816" s="253"/>
      <c r="T816" s="254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5" t="s">
        <v>146</v>
      </c>
      <c r="AU816" s="255" t="s">
        <v>86</v>
      </c>
      <c r="AV816" s="14" t="s">
        <v>86</v>
      </c>
      <c r="AW816" s="14" t="s">
        <v>32</v>
      </c>
      <c r="AX816" s="14" t="s">
        <v>77</v>
      </c>
      <c r="AY816" s="255" t="s">
        <v>136</v>
      </c>
    </row>
    <row r="817" s="13" customFormat="1">
      <c r="A817" s="13"/>
      <c r="B817" s="235"/>
      <c r="C817" s="236"/>
      <c r="D817" s="230" t="s">
        <v>146</v>
      </c>
      <c r="E817" s="237" t="s">
        <v>1</v>
      </c>
      <c r="F817" s="238" t="s">
        <v>224</v>
      </c>
      <c r="G817" s="236"/>
      <c r="H817" s="237" t="s">
        <v>1</v>
      </c>
      <c r="I817" s="239"/>
      <c r="J817" s="236"/>
      <c r="K817" s="236"/>
      <c r="L817" s="240"/>
      <c r="M817" s="241"/>
      <c r="N817" s="242"/>
      <c r="O817" s="242"/>
      <c r="P817" s="242"/>
      <c r="Q817" s="242"/>
      <c r="R817" s="242"/>
      <c r="S817" s="242"/>
      <c r="T817" s="24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4" t="s">
        <v>146</v>
      </c>
      <c r="AU817" s="244" t="s">
        <v>86</v>
      </c>
      <c r="AV817" s="13" t="s">
        <v>82</v>
      </c>
      <c r="AW817" s="13" t="s">
        <v>32</v>
      </c>
      <c r="AX817" s="13" t="s">
        <v>77</v>
      </c>
      <c r="AY817" s="244" t="s">
        <v>136</v>
      </c>
    </row>
    <row r="818" s="14" customFormat="1">
      <c r="A818" s="14"/>
      <c r="B818" s="245"/>
      <c r="C818" s="246"/>
      <c r="D818" s="230" t="s">
        <v>146</v>
      </c>
      <c r="E818" s="247" t="s">
        <v>1</v>
      </c>
      <c r="F818" s="248" t="s">
        <v>758</v>
      </c>
      <c r="G818" s="246"/>
      <c r="H818" s="249">
        <v>50.399999999999999</v>
      </c>
      <c r="I818" s="250"/>
      <c r="J818" s="246"/>
      <c r="K818" s="246"/>
      <c r="L818" s="251"/>
      <c r="M818" s="252"/>
      <c r="N818" s="253"/>
      <c r="O818" s="253"/>
      <c r="P818" s="253"/>
      <c r="Q818" s="253"/>
      <c r="R818" s="253"/>
      <c r="S818" s="253"/>
      <c r="T818" s="25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5" t="s">
        <v>146</v>
      </c>
      <c r="AU818" s="255" t="s">
        <v>86</v>
      </c>
      <c r="AV818" s="14" t="s">
        <v>86</v>
      </c>
      <c r="AW818" s="14" t="s">
        <v>32</v>
      </c>
      <c r="AX818" s="14" t="s">
        <v>77</v>
      </c>
      <c r="AY818" s="255" t="s">
        <v>136</v>
      </c>
    </row>
    <row r="819" s="14" customFormat="1">
      <c r="A819" s="14"/>
      <c r="B819" s="245"/>
      <c r="C819" s="246"/>
      <c r="D819" s="230" t="s">
        <v>146</v>
      </c>
      <c r="E819" s="247" t="s">
        <v>1</v>
      </c>
      <c r="F819" s="248" t="s">
        <v>759</v>
      </c>
      <c r="G819" s="246"/>
      <c r="H819" s="249">
        <v>6.5</v>
      </c>
      <c r="I819" s="250"/>
      <c r="J819" s="246"/>
      <c r="K819" s="246"/>
      <c r="L819" s="251"/>
      <c r="M819" s="252"/>
      <c r="N819" s="253"/>
      <c r="O819" s="253"/>
      <c r="P819" s="253"/>
      <c r="Q819" s="253"/>
      <c r="R819" s="253"/>
      <c r="S819" s="253"/>
      <c r="T819" s="254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5" t="s">
        <v>146</v>
      </c>
      <c r="AU819" s="255" t="s">
        <v>86</v>
      </c>
      <c r="AV819" s="14" t="s">
        <v>86</v>
      </c>
      <c r="AW819" s="14" t="s">
        <v>32</v>
      </c>
      <c r="AX819" s="14" t="s">
        <v>77</v>
      </c>
      <c r="AY819" s="255" t="s">
        <v>136</v>
      </c>
    </row>
    <row r="820" s="14" customFormat="1">
      <c r="A820" s="14"/>
      <c r="B820" s="245"/>
      <c r="C820" s="246"/>
      <c r="D820" s="230" t="s">
        <v>146</v>
      </c>
      <c r="E820" s="247" t="s">
        <v>1</v>
      </c>
      <c r="F820" s="248" t="s">
        <v>760</v>
      </c>
      <c r="G820" s="246"/>
      <c r="H820" s="249">
        <v>26.800000000000001</v>
      </c>
      <c r="I820" s="250"/>
      <c r="J820" s="246"/>
      <c r="K820" s="246"/>
      <c r="L820" s="251"/>
      <c r="M820" s="252"/>
      <c r="N820" s="253"/>
      <c r="O820" s="253"/>
      <c r="P820" s="253"/>
      <c r="Q820" s="253"/>
      <c r="R820" s="253"/>
      <c r="S820" s="253"/>
      <c r="T820" s="254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5" t="s">
        <v>146</v>
      </c>
      <c r="AU820" s="255" t="s">
        <v>86</v>
      </c>
      <c r="AV820" s="14" t="s">
        <v>86</v>
      </c>
      <c r="AW820" s="14" t="s">
        <v>32</v>
      </c>
      <c r="AX820" s="14" t="s">
        <v>77</v>
      </c>
      <c r="AY820" s="255" t="s">
        <v>136</v>
      </c>
    </row>
    <row r="821" s="13" customFormat="1">
      <c r="A821" s="13"/>
      <c r="B821" s="235"/>
      <c r="C821" s="236"/>
      <c r="D821" s="230" t="s">
        <v>146</v>
      </c>
      <c r="E821" s="237" t="s">
        <v>1</v>
      </c>
      <c r="F821" s="238" t="s">
        <v>226</v>
      </c>
      <c r="G821" s="236"/>
      <c r="H821" s="237" t="s">
        <v>1</v>
      </c>
      <c r="I821" s="239"/>
      <c r="J821" s="236"/>
      <c r="K821" s="236"/>
      <c r="L821" s="240"/>
      <c r="M821" s="241"/>
      <c r="N821" s="242"/>
      <c r="O821" s="242"/>
      <c r="P821" s="242"/>
      <c r="Q821" s="242"/>
      <c r="R821" s="242"/>
      <c r="S821" s="242"/>
      <c r="T821" s="24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4" t="s">
        <v>146</v>
      </c>
      <c r="AU821" s="244" t="s">
        <v>86</v>
      </c>
      <c r="AV821" s="13" t="s">
        <v>82</v>
      </c>
      <c r="AW821" s="13" t="s">
        <v>32</v>
      </c>
      <c r="AX821" s="13" t="s">
        <v>77</v>
      </c>
      <c r="AY821" s="244" t="s">
        <v>136</v>
      </c>
    </row>
    <row r="822" s="13" customFormat="1">
      <c r="A822" s="13"/>
      <c r="B822" s="235"/>
      <c r="C822" s="236"/>
      <c r="D822" s="230" t="s">
        <v>146</v>
      </c>
      <c r="E822" s="237" t="s">
        <v>1</v>
      </c>
      <c r="F822" s="238" t="s">
        <v>227</v>
      </c>
      <c r="G822" s="236"/>
      <c r="H822" s="237" t="s">
        <v>1</v>
      </c>
      <c r="I822" s="239"/>
      <c r="J822" s="236"/>
      <c r="K822" s="236"/>
      <c r="L822" s="240"/>
      <c r="M822" s="241"/>
      <c r="N822" s="242"/>
      <c r="O822" s="242"/>
      <c r="P822" s="242"/>
      <c r="Q822" s="242"/>
      <c r="R822" s="242"/>
      <c r="S822" s="242"/>
      <c r="T822" s="24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4" t="s">
        <v>146</v>
      </c>
      <c r="AU822" s="244" t="s">
        <v>86</v>
      </c>
      <c r="AV822" s="13" t="s">
        <v>82</v>
      </c>
      <c r="AW822" s="13" t="s">
        <v>32</v>
      </c>
      <c r="AX822" s="13" t="s">
        <v>77</v>
      </c>
      <c r="AY822" s="244" t="s">
        <v>136</v>
      </c>
    </row>
    <row r="823" s="13" customFormat="1">
      <c r="A823" s="13"/>
      <c r="B823" s="235"/>
      <c r="C823" s="236"/>
      <c r="D823" s="230" t="s">
        <v>146</v>
      </c>
      <c r="E823" s="237" t="s">
        <v>1</v>
      </c>
      <c r="F823" s="238" t="s">
        <v>228</v>
      </c>
      <c r="G823" s="236"/>
      <c r="H823" s="237" t="s">
        <v>1</v>
      </c>
      <c r="I823" s="239"/>
      <c r="J823" s="236"/>
      <c r="K823" s="236"/>
      <c r="L823" s="240"/>
      <c r="M823" s="241"/>
      <c r="N823" s="242"/>
      <c r="O823" s="242"/>
      <c r="P823" s="242"/>
      <c r="Q823" s="242"/>
      <c r="R823" s="242"/>
      <c r="S823" s="242"/>
      <c r="T823" s="24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4" t="s">
        <v>146</v>
      </c>
      <c r="AU823" s="244" t="s">
        <v>86</v>
      </c>
      <c r="AV823" s="13" t="s">
        <v>82</v>
      </c>
      <c r="AW823" s="13" t="s">
        <v>32</v>
      </c>
      <c r="AX823" s="13" t="s">
        <v>77</v>
      </c>
      <c r="AY823" s="244" t="s">
        <v>136</v>
      </c>
    </row>
    <row r="824" s="14" customFormat="1">
      <c r="A824" s="14"/>
      <c r="B824" s="245"/>
      <c r="C824" s="246"/>
      <c r="D824" s="230" t="s">
        <v>146</v>
      </c>
      <c r="E824" s="247" t="s">
        <v>1</v>
      </c>
      <c r="F824" s="248" t="s">
        <v>761</v>
      </c>
      <c r="G824" s="246"/>
      <c r="H824" s="249">
        <v>136.96000000000001</v>
      </c>
      <c r="I824" s="250"/>
      <c r="J824" s="246"/>
      <c r="K824" s="246"/>
      <c r="L824" s="251"/>
      <c r="M824" s="252"/>
      <c r="N824" s="253"/>
      <c r="O824" s="253"/>
      <c r="P824" s="253"/>
      <c r="Q824" s="253"/>
      <c r="R824" s="253"/>
      <c r="S824" s="253"/>
      <c r="T824" s="254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5" t="s">
        <v>146</v>
      </c>
      <c r="AU824" s="255" t="s">
        <v>86</v>
      </c>
      <c r="AV824" s="14" t="s">
        <v>86</v>
      </c>
      <c r="AW824" s="14" t="s">
        <v>32</v>
      </c>
      <c r="AX824" s="14" t="s">
        <v>77</v>
      </c>
      <c r="AY824" s="255" t="s">
        <v>136</v>
      </c>
    </row>
    <row r="825" s="14" customFormat="1">
      <c r="A825" s="14"/>
      <c r="B825" s="245"/>
      <c r="C825" s="246"/>
      <c r="D825" s="230" t="s">
        <v>146</v>
      </c>
      <c r="E825" s="247" t="s">
        <v>1</v>
      </c>
      <c r="F825" s="248" t="s">
        <v>762</v>
      </c>
      <c r="G825" s="246"/>
      <c r="H825" s="249">
        <v>34.240000000000002</v>
      </c>
      <c r="I825" s="250"/>
      <c r="J825" s="246"/>
      <c r="K825" s="246"/>
      <c r="L825" s="251"/>
      <c r="M825" s="252"/>
      <c r="N825" s="253"/>
      <c r="O825" s="253"/>
      <c r="P825" s="253"/>
      <c r="Q825" s="253"/>
      <c r="R825" s="253"/>
      <c r="S825" s="253"/>
      <c r="T825" s="254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5" t="s">
        <v>146</v>
      </c>
      <c r="AU825" s="255" t="s">
        <v>86</v>
      </c>
      <c r="AV825" s="14" t="s">
        <v>86</v>
      </c>
      <c r="AW825" s="14" t="s">
        <v>32</v>
      </c>
      <c r="AX825" s="14" t="s">
        <v>77</v>
      </c>
      <c r="AY825" s="255" t="s">
        <v>136</v>
      </c>
    </row>
    <row r="826" s="14" customFormat="1">
      <c r="A826" s="14"/>
      <c r="B826" s="245"/>
      <c r="C826" s="246"/>
      <c r="D826" s="230" t="s">
        <v>146</v>
      </c>
      <c r="E826" s="247" t="s">
        <v>1</v>
      </c>
      <c r="F826" s="248" t="s">
        <v>763</v>
      </c>
      <c r="G826" s="246"/>
      <c r="H826" s="249">
        <v>85.599999999999994</v>
      </c>
      <c r="I826" s="250"/>
      <c r="J826" s="246"/>
      <c r="K826" s="246"/>
      <c r="L826" s="251"/>
      <c r="M826" s="252"/>
      <c r="N826" s="253"/>
      <c r="O826" s="253"/>
      <c r="P826" s="253"/>
      <c r="Q826" s="253"/>
      <c r="R826" s="253"/>
      <c r="S826" s="253"/>
      <c r="T826" s="254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5" t="s">
        <v>146</v>
      </c>
      <c r="AU826" s="255" t="s">
        <v>86</v>
      </c>
      <c r="AV826" s="14" t="s">
        <v>86</v>
      </c>
      <c r="AW826" s="14" t="s">
        <v>32</v>
      </c>
      <c r="AX826" s="14" t="s">
        <v>77</v>
      </c>
      <c r="AY826" s="255" t="s">
        <v>136</v>
      </c>
    </row>
    <row r="827" s="13" customFormat="1">
      <c r="A827" s="13"/>
      <c r="B827" s="235"/>
      <c r="C827" s="236"/>
      <c r="D827" s="230" t="s">
        <v>146</v>
      </c>
      <c r="E827" s="237" t="s">
        <v>1</v>
      </c>
      <c r="F827" s="238" t="s">
        <v>232</v>
      </c>
      <c r="G827" s="236"/>
      <c r="H827" s="237" t="s">
        <v>1</v>
      </c>
      <c r="I827" s="239"/>
      <c r="J827" s="236"/>
      <c r="K827" s="236"/>
      <c r="L827" s="240"/>
      <c r="M827" s="241"/>
      <c r="N827" s="242"/>
      <c r="O827" s="242"/>
      <c r="P827" s="242"/>
      <c r="Q827" s="242"/>
      <c r="R827" s="242"/>
      <c r="S827" s="242"/>
      <c r="T827" s="24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4" t="s">
        <v>146</v>
      </c>
      <c r="AU827" s="244" t="s">
        <v>86</v>
      </c>
      <c r="AV827" s="13" t="s">
        <v>82</v>
      </c>
      <c r="AW827" s="13" t="s">
        <v>32</v>
      </c>
      <c r="AX827" s="13" t="s">
        <v>77</v>
      </c>
      <c r="AY827" s="244" t="s">
        <v>136</v>
      </c>
    </row>
    <row r="828" s="14" customFormat="1">
      <c r="A828" s="14"/>
      <c r="B828" s="245"/>
      <c r="C828" s="246"/>
      <c r="D828" s="230" t="s">
        <v>146</v>
      </c>
      <c r="E828" s="247" t="s">
        <v>1</v>
      </c>
      <c r="F828" s="248" t="s">
        <v>764</v>
      </c>
      <c r="G828" s="246"/>
      <c r="H828" s="249">
        <v>158.36000000000001</v>
      </c>
      <c r="I828" s="250"/>
      <c r="J828" s="246"/>
      <c r="K828" s="246"/>
      <c r="L828" s="251"/>
      <c r="M828" s="252"/>
      <c r="N828" s="253"/>
      <c r="O828" s="253"/>
      <c r="P828" s="253"/>
      <c r="Q828" s="253"/>
      <c r="R828" s="253"/>
      <c r="S828" s="253"/>
      <c r="T828" s="254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5" t="s">
        <v>146</v>
      </c>
      <c r="AU828" s="255" t="s">
        <v>86</v>
      </c>
      <c r="AV828" s="14" t="s">
        <v>86</v>
      </c>
      <c r="AW828" s="14" t="s">
        <v>32</v>
      </c>
      <c r="AX828" s="14" t="s">
        <v>77</v>
      </c>
      <c r="AY828" s="255" t="s">
        <v>136</v>
      </c>
    </row>
    <row r="829" s="14" customFormat="1">
      <c r="A829" s="14"/>
      <c r="B829" s="245"/>
      <c r="C829" s="246"/>
      <c r="D829" s="230" t="s">
        <v>146</v>
      </c>
      <c r="E829" s="247" t="s">
        <v>1</v>
      </c>
      <c r="F829" s="248" t="s">
        <v>765</v>
      </c>
      <c r="G829" s="246"/>
      <c r="H829" s="249">
        <v>12.84</v>
      </c>
      <c r="I829" s="250"/>
      <c r="J829" s="246"/>
      <c r="K829" s="246"/>
      <c r="L829" s="251"/>
      <c r="M829" s="252"/>
      <c r="N829" s="253"/>
      <c r="O829" s="253"/>
      <c r="P829" s="253"/>
      <c r="Q829" s="253"/>
      <c r="R829" s="253"/>
      <c r="S829" s="253"/>
      <c r="T829" s="254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5" t="s">
        <v>146</v>
      </c>
      <c r="AU829" s="255" t="s">
        <v>86</v>
      </c>
      <c r="AV829" s="14" t="s">
        <v>86</v>
      </c>
      <c r="AW829" s="14" t="s">
        <v>32</v>
      </c>
      <c r="AX829" s="14" t="s">
        <v>77</v>
      </c>
      <c r="AY829" s="255" t="s">
        <v>136</v>
      </c>
    </row>
    <row r="830" s="14" customFormat="1">
      <c r="A830" s="14"/>
      <c r="B830" s="245"/>
      <c r="C830" s="246"/>
      <c r="D830" s="230" t="s">
        <v>146</v>
      </c>
      <c r="E830" s="247" t="s">
        <v>1</v>
      </c>
      <c r="F830" s="248" t="s">
        <v>763</v>
      </c>
      <c r="G830" s="246"/>
      <c r="H830" s="249">
        <v>85.599999999999994</v>
      </c>
      <c r="I830" s="250"/>
      <c r="J830" s="246"/>
      <c r="K830" s="246"/>
      <c r="L830" s="251"/>
      <c r="M830" s="252"/>
      <c r="N830" s="253"/>
      <c r="O830" s="253"/>
      <c r="P830" s="253"/>
      <c r="Q830" s="253"/>
      <c r="R830" s="253"/>
      <c r="S830" s="253"/>
      <c r="T830" s="254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5" t="s">
        <v>146</v>
      </c>
      <c r="AU830" s="255" t="s">
        <v>86</v>
      </c>
      <c r="AV830" s="14" t="s">
        <v>86</v>
      </c>
      <c r="AW830" s="14" t="s">
        <v>32</v>
      </c>
      <c r="AX830" s="14" t="s">
        <v>77</v>
      </c>
      <c r="AY830" s="255" t="s">
        <v>136</v>
      </c>
    </row>
    <row r="831" s="2" customFormat="1" ht="22.2" customHeight="1">
      <c r="A831" s="37"/>
      <c r="B831" s="38"/>
      <c r="C831" s="217" t="s">
        <v>771</v>
      </c>
      <c r="D831" s="217" t="s">
        <v>138</v>
      </c>
      <c r="E831" s="218" t="s">
        <v>772</v>
      </c>
      <c r="F831" s="219" t="s">
        <v>773</v>
      </c>
      <c r="G831" s="220" t="s">
        <v>272</v>
      </c>
      <c r="H831" s="221">
        <v>8</v>
      </c>
      <c r="I831" s="222"/>
      <c r="J831" s="223">
        <f>ROUND(I831*H831,2)</f>
        <v>0</v>
      </c>
      <c r="K831" s="219" t="s">
        <v>142</v>
      </c>
      <c r="L831" s="43"/>
      <c r="M831" s="224" t="s">
        <v>1</v>
      </c>
      <c r="N831" s="225" t="s">
        <v>42</v>
      </c>
      <c r="O831" s="90"/>
      <c r="P831" s="226">
        <f>O831*H831</f>
        <v>0</v>
      </c>
      <c r="Q831" s="226">
        <v>0</v>
      </c>
      <c r="R831" s="226">
        <f>Q831*H831</f>
        <v>0</v>
      </c>
      <c r="S831" s="226">
        <v>0</v>
      </c>
      <c r="T831" s="227">
        <f>S831*H831</f>
        <v>0</v>
      </c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R831" s="228" t="s">
        <v>259</v>
      </c>
      <c r="AT831" s="228" t="s">
        <v>138</v>
      </c>
      <c r="AU831" s="228" t="s">
        <v>86</v>
      </c>
      <c r="AY831" s="16" t="s">
        <v>136</v>
      </c>
      <c r="BE831" s="229">
        <f>IF(N831="základní",J831,0)</f>
        <v>0</v>
      </c>
      <c r="BF831" s="229">
        <f>IF(N831="snížená",J831,0)</f>
        <v>0</v>
      </c>
      <c r="BG831" s="229">
        <f>IF(N831="zákl. přenesená",J831,0)</f>
        <v>0</v>
      </c>
      <c r="BH831" s="229">
        <f>IF(N831="sníž. přenesená",J831,0)</f>
        <v>0</v>
      </c>
      <c r="BI831" s="229">
        <f>IF(N831="nulová",J831,0)</f>
        <v>0</v>
      </c>
      <c r="BJ831" s="16" t="s">
        <v>82</v>
      </c>
      <c r="BK831" s="229">
        <f>ROUND(I831*H831,2)</f>
        <v>0</v>
      </c>
      <c r="BL831" s="16" t="s">
        <v>259</v>
      </c>
      <c r="BM831" s="228" t="s">
        <v>774</v>
      </c>
    </row>
    <row r="832" s="2" customFormat="1">
      <c r="A832" s="37"/>
      <c r="B832" s="38"/>
      <c r="C832" s="39"/>
      <c r="D832" s="230" t="s">
        <v>144</v>
      </c>
      <c r="E832" s="39"/>
      <c r="F832" s="231" t="s">
        <v>773</v>
      </c>
      <c r="G832" s="39"/>
      <c r="H832" s="39"/>
      <c r="I832" s="232"/>
      <c r="J832" s="39"/>
      <c r="K832" s="39"/>
      <c r="L832" s="43"/>
      <c r="M832" s="233"/>
      <c r="N832" s="234"/>
      <c r="O832" s="90"/>
      <c r="P832" s="90"/>
      <c r="Q832" s="90"/>
      <c r="R832" s="90"/>
      <c r="S832" s="90"/>
      <c r="T832" s="91"/>
      <c r="U832" s="37"/>
      <c r="V832" s="37"/>
      <c r="W832" s="37"/>
      <c r="X832" s="37"/>
      <c r="Y832" s="37"/>
      <c r="Z832" s="37"/>
      <c r="AA832" s="37"/>
      <c r="AB832" s="37"/>
      <c r="AC832" s="37"/>
      <c r="AD832" s="37"/>
      <c r="AE832" s="37"/>
      <c r="AT832" s="16" t="s">
        <v>144</v>
      </c>
      <c r="AU832" s="16" t="s">
        <v>86</v>
      </c>
    </row>
    <row r="833" s="13" customFormat="1">
      <c r="A833" s="13"/>
      <c r="B833" s="235"/>
      <c r="C833" s="236"/>
      <c r="D833" s="230" t="s">
        <v>146</v>
      </c>
      <c r="E833" s="237" t="s">
        <v>1</v>
      </c>
      <c r="F833" s="238" t="s">
        <v>198</v>
      </c>
      <c r="G833" s="236"/>
      <c r="H833" s="237" t="s">
        <v>1</v>
      </c>
      <c r="I833" s="239"/>
      <c r="J833" s="236"/>
      <c r="K833" s="236"/>
      <c r="L833" s="240"/>
      <c r="M833" s="241"/>
      <c r="N833" s="242"/>
      <c r="O833" s="242"/>
      <c r="P833" s="242"/>
      <c r="Q833" s="242"/>
      <c r="R833" s="242"/>
      <c r="S833" s="242"/>
      <c r="T833" s="24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4" t="s">
        <v>146</v>
      </c>
      <c r="AU833" s="244" t="s">
        <v>86</v>
      </c>
      <c r="AV833" s="13" t="s">
        <v>82</v>
      </c>
      <c r="AW833" s="13" t="s">
        <v>32</v>
      </c>
      <c r="AX833" s="13" t="s">
        <v>77</v>
      </c>
      <c r="AY833" s="244" t="s">
        <v>136</v>
      </c>
    </row>
    <row r="834" s="14" customFormat="1">
      <c r="A834" s="14"/>
      <c r="B834" s="245"/>
      <c r="C834" s="246"/>
      <c r="D834" s="230" t="s">
        <v>146</v>
      </c>
      <c r="E834" s="247" t="s">
        <v>1</v>
      </c>
      <c r="F834" s="248" t="s">
        <v>653</v>
      </c>
      <c r="G834" s="246"/>
      <c r="H834" s="249">
        <v>1</v>
      </c>
      <c r="I834" s="250"/>
      <c r="J834" s="246"/>
      <c r="K834" s="246"/>
      <c r="L834" s="251"/>
      <c r="M834" s="252"/>
      <c r="N834" s="253"/>
      <c r="O834" s="253"/>
      <c r="P834" s="253"/>
      <c r="Q834" s="253"/>
      <c r="R834" s="253"/>
      <c r="S834" s="253"/>
      <c r="T834" s="254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5" t="s">
        <v>146</v>
      </c>
      <c r="AU834" s="255" t="s">
        <v>86</v>
      </c>
      <c r="AV834" s="14" t="s">
        <v>86</v>
      </c>
      <c r="AW834" s="14" t="s">
        <v>32</v>
      </c>
      <c r="AX834" s="14" t="s">
        <v>77</v>
      </c>
      <c r="AY834" s="255" t="s">
        <v>136</v>
      </c>
    </row>
    <row r="835" s="13" customFormat="1">
      <c r="A835" s="13"/>
      <c r="B835" s="235"/>
      <c r="C835" s="236"/>
      <c r="D835" s="230" t="s">
        <v>146</v>
      </c>
      <c r="E835" s="237" t="s">
        <v>1</v>
      </c>
      <c r="F835" s="238" t="s">
        <v>202</v>
      </c>
      <c r="G835" s="236"/>
      <c r="H835" s="237" t="s">
        <v>1</v>
      </c>
      <c r="I835" s="239"/>
      <c r="J835" s="236"/>
      <c r="K835" s="236"/>
      <c r="L835" s="240"/>
      <c r="M835" s="241"/>
      <c r="N835" s="242"/>
      <c r="O835" s="242"/>
      <c r="P835" s="242"/>
      <c r="Q835" s="242"/>
      <c r="R835" s="242"/>
      <c r="S835" s="242"/>
      <c r="T835" s="24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4" t="s">
        <v>146</v>
      </c>
      <c r="AU835" s="244" t="s">
        <v>86</v>
      </c>
      <c r="AV835" s="13" t="s">
        <v>82</v>
      </c>
      <c r="AW835" s="13" t="s">
        <v>32</v>
      </c>
      <c r="AX835" s="13" t="s">
        <v>77</v>
      </c>
      <c r="AY835" s="244" t="s">
        <v>136</v>
      </c>
    </row>
    <row r="836" s="14" customFormat="1">
      <c r="A836" s="14"/>
      <c r="B836" s="245"/>
      <c r="C836" s="246"/>
      <c r="D836" s="230" t="s">
        <v>146</v>
      </c>
      <c r="E836" s="247" t="s">
        <v>1</v>
      </c>
      <c r="F836" s="248" t="s">
        <v>663</v>
      </c>
      <c r="G836" s="246"/>
      <c r="H836" s="249">
        <v>1</v>
      </c>
      <c r="I836" s="250"/>
      <c r="J836" s="246"/>
      <c r="K836" s="246"/>
      <c r="L836" s="251"/>
      <c r="M836" s="252"/>
      <c r="N836" s="253"/>
      <c r="O836" s="253"/>
      <c r="P836" s="253"/>
      <c r="Q836" s="253"/>
      <c r="R836" s="253"/>
      <c r="S836" s="253"/>
      <c r="T836" s="254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5" t="s">
        <v>146</v>
      </c>
      <c r="AU836" s="255" t="s">
        <v>86</v>
      </c>
      <c r="AV836" s="14" t="s">
        <v>86</v>
      </c>
      <c r="AW836" s="14" t="s">
        <v>32</v>
      </c>
      <c r="AX836" s="14" t="s">
        <v>77</v>
      </c>
      <c r="AY836" s="255" t="s">
        <v>136</v>
      </c>
    </row>
    <row r="837" s="13" customFormat="1">
      <c r="A837" s="13"/>
      <c r="B837" s="235"/>
      <c r="C837" s="236"/>
      <c r="D837" s="230" t="s">
        <v>146</v>
      </c>
      <c r="E837" s="237" t="s">
        <v>1</v>
      </c>
      <c r="F837" s="238" t="s">
        <v>208</v>
      </c>
      <c r="G837" s="236"/>
      <c r="H837" s="237" t="s">
        <v>1</v>
      </c>
      <c r="I837" s="239"/>
      <c r="J837" s="236"/>
      <c r="K837" s="236"/>
      <c r="L837" s="240"/>
      <c r="M837" s="241"/>
      <c r="N837" s="242"/>
      <c r="O837" s="242"/>
      <c r="P837" s="242"/>
      <c r="Q837" s="242"/>
      <c r="R837" s="242"/>
      <c r="S837" s="242"/>
      <c r="T837" s="24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4" t="s">
        <v>146</v>
      </c>
      <c r="AU837" s="244" t="s">
        <v>86</v>
      </c>
      <c r="AV837" s="13" t="s">
        <v>82</v>
      </c>
      <c r="AW837" s="13" t="s">
        <v>32</v>
      </c>
      <c r="AX837" s="13" t="s">
        <v>77</v>
      </c>
      <c r="AY837" s="244" t="s">
        <v>136</v>
      </c>
    </row>
    <row r="838" s="14" customFormat="1">
      <c r="A838" s="14"/>
      <c r="B838" s="245"/>
      <c r="C838" s="246"/>
      <c r="D838" s="230" t="s">
        <v>146</v>
      </c>
      <c r="E838" s="247" t="s">
        <v>1</v>
      </c>
      <c r="F838" s="248" t="s">
        <v>654</v>
      </c>
      <c r="G838" s="246"/>
      <c r="H838" s="249">
        <v>1</v>
      </c>
      <c r="I838" s="250"/>
      <c r="J838" s="246"/>
      <c r="K838" s="246"/>
      <c r="L838" s="251"/>
      <c r="M838" s="252"/>
      <c r="N838" s="253"/>
      <c r="O838" s="253"/>
      <c r="P838" s="253"/>
      <c r="Q838" s="253"/>
      <c r="R838" s="253"/>
      <c r="S838" s="253"/>
      <c r="T838" s="254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5" t="s">
        <v>146</v>
      </c>
      <c r="AU838" s="255" t="s">
        <v>86</v>
      </c>
      <c r="AV838" s="14" t="s">
        <v>86</v>
      </c>
      <c r="AW838" s="14" t="s">
        <v>32</v>
      </c>
      <c r="AX838" s="14" t="s">
        <v>77</v>
      </c>
      <c r="AY838" s="255" t="s">
        <v>136</v>
      </c>
    </row>
    <row r="839" s="14" customFormat="1">
      <c r="A839" s="14"/>
      <c r="B839" s="245"/>
      <c r="C839" s="246"/>
      <c r="D839" s="230" t="s">
        <v>146</v>
      </c>
      <c r="E839" s="247" t="s">
        <v>1</v>
      </c>
      <c r="F839" s="248" t="s">
        <v>655</v>
      </c>
      <c r="G839" s="246"/>
      <c r="H839" s="249">
        <v>2</v>
      </c>
      <c r="I839" s="250"/>
      <c r="J839" s="246"/>
      <c r="K839" s="246"/>
      <c r="L839" s="251"/>
      <c r="M839" s="252"/>
      <c r="N839" s="253"/>
      <c r="O839" s="253"/>
      <c r="P839" s="253"/>
      <c r="Q839" s="253"/>
      <c r="R839" s="253"/>
      <c r="S839" s="253"/>
      <c r="T839" s="254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5" t="s">
        <v>146</v>
      </c>
      <c r="AU839" s="255" t="s">
        <v>86</v>
      </c>
      <c r="AV839" s="14" t="s">
        <v>86</v>
      </c>
      <c r="AW839" s="14" t="s">
        <v>32</v>
      </c>
      <c r="AX839" s="14" t="s">
        <v>77</v>
      </c>
      <c r="AY839" s="255" t="s">
        <v>136</v>
      </c>
    </row>
    <row r="840" s="14" customFormat="1">
      <c r="A840" s="14"/>
      <c r="B840" s="245"/>
      <c r="C840" s="246"/>
      <c r="D840" s="230" t="s">
        <v>146</v>
      </c>
      <c r="E840" s="247" t="s">
        <v>1</v>
      </c>
      <c r="F840" s="248" t="s">
        <v>656</v>
      </c>
      <c r="G840" s="246"/>
      <c r="H840" s="249">
        <v>2</v>
      </c>
      <c r="I840" s="250"/>
      <c r="J840" s="246"/>
      <c r="K840" s="246"/>
      <c r="L840" s="251"/>
      <c r="M840" s="252"/>
      <c r="N840" s="253"/>
      <c r="O840" s="253"/>
      <c r="P840" s="253"/>
      <c r="Q840" s="253"/>
      <c r="R840" s="253"/>
      <c r="S840" s="253"/>
      <c r="T840" s="254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5" t="s">
        <v>146</v>
      </c>
      <c r="AU840" s="255" t="s">
        <v>86</v>
      </c>
      <c r="AV840" s="14" t="s">
        <v>86</v>
      </c>
      <c r="AW840" s="14" t="s">
        <v>32</v>
      </c>
      <c r="AX840" s="14" t="s">
        <v>77</v>
      </c>
      <c r="AY840" s="255" t="s">
        <v>136</v>
      </c>
    </row>
    <row r="841" s="13" customFormat="1">
      <c r="A841" s="13"/>
      <c r="B841" s="235"/>
      <c r="C841" s="236"/>
      <c r="D841" s="230" t="s">
        <v>146</v>
      </c>
      <c r="E841" s="237" t="s">
        <v>1</v>
      </c>
      <c r="F841" s="238" t="s">
        <v>217</v>
      </c>
      <c r="G841" s="236"/>
      <c r="H841" s="237" t="s">
        <v>1</v>
      </c>
      <c r="I841" s="239"/>
      <c r="J841" s="236"/>
      <c r="K841" s="236"/>
      <c r="L841" s="240"/>
      <c r="M841" s="241"/>
      <c r="N841" s="242"/>
      <c r="O841" s="242"/>
      <c r="P841" s="242"/>
      <c r="Q841" s="242"/>
      <c r="R841" s="242"/>
      <c r="S841" s="242"/>
      <c r="T841" s="24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4" t="s">
        <v>146</v>
      </c>
      <c r="AU841" s="244" t="s">
        <v>86</v>
      </c>
      <c r="AV841" s="13" t="s">
        <v>82</v>
      </c>
      <c r="AW841" s="13" t="s">
        <v>32</v>
      </c>
      <c r="AX841" s="13" t="s">
        <v>77</v>
      </c>
      <c r="AY841" s="244" t="s">
        <v>136</v>
      </c>
    </row>
    <row r="842" s="14" customFormat="1">
      <c r="A842" s="14"/>
      <c r="B842" s="245"/>
      <c r="C842" s="246"/>
      <c r="D842" s="230" t="s">
        <v>146</v>
      </c>
      <c r="E842" s="247" t="s">
        <v>1</v>
      </c>
      <c r="F842" s="248" t="s">
        <v>657</v>
      </c>
      <c r="G842" s="246"/>
      <c r="H842" s="249">
        <v>1</v>
      </c>
      <c r="I842" s="250"/>
      <c r="J842" s="246"/>
      <c r="K842" s="246"/>
      <c r="L842" s="251"/>
      <c r="M842" s="252"/>
      <c r="N842" s="253"/>
      <c r="O842" s="253"/>
      <c r="P842" s="253"/>
      <c r="Q842" s="253"/>
      <c r="R842" s="253"/>
      <c r="S842" s="253"/>
      <c r="T842" s="254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5" t="s">
        <v>146</v>
      </c>
      <c r="AU842" s="255" t="s">
        <v>86</v>
      </c>
      <c r="AV842" s="14" t="s">
        <v>86</v>
      </c>
      <c r="AW842" s="14" t="s">
        <v>32</v>
      </c>
      <c r="AX842" s="14" t="s">
        <v>77</v>
      </c>
      <c r="AY842" s="255" t="s">
        <v>136</v>
      </c>
    </row>
    <row r="843" s="2" customFormat="1" ht="22.2" customHeight="1">
      <c r="A843" s="37"/>
      <c r="B843" s="38"/>
      <c r="C843" s="256" t="s">
        <v>775</v>
      </c>
      <c r="D843" s="256" t="s">
        <v>173</v>
      </c>
      <c r="E843" s="257" t="s">
        <v>776</v>
      </c>
      <c r="F843" s="258" t="s">
        <v>777</v>
      </c>
      <c r="G843" s="259" t="s">
        <v>182</v>
      </c>
      <c r="H843" s="260">
        <v>1.845</v>
      </c>
      <c r="I843" s="261"/>
      <c r="J843" s="262">
        <f>ROUND(I843*H843,2)</f>
        <v>0</v>
      </c>
      <c r="K843" s="258" t="s">
        <v>142</v>
      </c>
      <c r="L843" s="263"/>
      <c r="M843" s="264" t="s">
        <v>1</v>
      </c>
      <c r="N843" s="265" t="s">
        <v>42</v>
      </c>
      <c r="O843" s="90"/>
      <c r="P843" s="226">
        <f>O843*H843</f>
        <v>0</v>
      </c>
      <c r="Q843" s="226">
        <v>0.038289999999999998</v>
      </c>
      <c r="R843" s="226">
        <f>Q843*H843</f>
        <v>0.070645050000000001</v>
      </c>
      <c r="S843" s="226">
        <v>0</v>
      </c>
      <c r="T843" s="227">
        <f>S843*H843</f>
        <v>0</v>
      </c>
      <c r="U843" s="37"/>
      <c r="V843" s="37"/>
      <c r="W843" s="37"/>
      <c r="X843" s="37"/>
      <c r="Y843" s="37"/>
      <c r="Z843" s="37"/>
      <c r="AA843" s="37"/>
      <c r="AB843" s="37"/>
      <c r="AC843" s="37"/>
      <c r="AD843" s="37"/>
      <c r="AE843" s="37"/>
      <c r="AR843" s="228" t="s">
        <v>258</v>
      </c>
      <c r="AT843" s="228" t="s">
        <v>173</v>
      </c>
      <c r="AU843" s="228" t="s">
        <v>86</v>
      </c>
      <c r="AY843" s="16" t="s">
        <v>136</v>
      </c>
      <c r="BE843" s="229">
        <f>IF(N843="základní",J843,0)</f>
        <v>0</v>
      </c>
      <c r="BF843" s="229">
        <f>IF(N843="snížená",J843,0)</f>
        <v>0</v>
      </c>
      <c r="BG843" s="229">
        <f>IF(N843="zákl. přenesená",J843,0)</f>
        <v>0</v>
      </c>
      <c r="BH843" s="229">
        <f>IF(N843="sníž. přenesená",J843,0)</f>
        <v>0</v>
      </c>
      <c r="BI843" s="229">
        <f>IF(N843="nulová",J843,0)</f>
        <v>0</v>
      </c>
      <c r="BJ843" s="16" t="s">
        <v>82</v>
      </c>
      <c r="BK843" s="229">
        <f>ROUND(I843*H843,2)</f>
        <v>0</v>
      </c>
      <c r="BL843" s="16" t="s">
        <v>259</v>
      </c>
      <c r="BM843" s="228" t="s">
        <v>778</v>
      </c>
    </row>
    <row r="844" s="2" customFormat="1">
      <c r="A844" s="37"/>
      <c r="B844" s="38"/>
      <c r="C844" s="39"/>
      <c r="D844" s="230" t="s">
        <v>144</v>
      </c>
      <c r="E844" s="39"/>
      <c r="F844" s="231" t="s">
        <v>777</v>
      </c>
      <c r="G844" s="39"/>
      <c r="H844" s="39"/>
      <c r="I844" s="232"/>
      <c r="J844" s="39"/>
      <c r="K844" s="39"/>
      <c r="L844" s="43"/>
      <c r="M844" s="233"/>
      <c r="N844" s="234"/>
      <c r="O844" s="90"/>
      <c r="P844" s="90"/>
      <c r="Q844" s="90"/>
      <c r="R844" s="90"/>
      <c r="S844" s="90"/>
      <c r="T844" s="91"/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T844" s="16" t="s">
        <v>144</v>
      </c>
      <c r="AU844" s="16" t="s">
        <v>86</v>
      </c>
    </row>
    <row r="845" s="13" customFormat="1">
      <c r="A845" s="13"/>
      <c r="B845" s="235"/>
      <c r="C845" s="236"/>
      <c r="D845" s="230" t="s">
        <v>146</v>
      </c>
      <c r="E845" s="237" t="s">
        <v>1</v>
      </c>
      <c r="F845" s="238" t="s">
        <v>198</v>
      </c>
      <c r="G845" s="236"/>
      <c r="H845" s="237" t="s">
        <v>1</v>
      </c>
      <c r="I845" s="239"/>
      <c r="J845" s="236"/>
      <c r="K845" s="236"/>
      <c r="L845" s="240"/>
      <c r="M845" s="241"/>
      <c r="N845" s="242"/>
      <c r="O845" s="242"/>
      <c r="P845" s="242"/>
      <c r="Q845" s="242"/>
      <c r="R845" s="242"/>
      <c r="S845" s="242"/>
      <c r="T845" s="24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4" t="s">
        <v>146</v>
      </c>
      <c r="AU845" s="244" t="s">
        <v>86</v>
      </c>
      <c r="AV845" s="13" t="s">
        <v>82</v>
      </c>
      <c r="AW845" s="13" t="s">
        <v>32</v>
      </c>
      <c r="AX845" s="13" t="s">
        <v>77</v>
      </c>
      <c r="AY845" s="244" t="s">
        <v>136</v>
      </c>
    </row>
    <row r="846" s="14" customFormat="1">
      <c r="A846" s="14"/>
      <c r="B846" s="245"/>
      <c r="C846" s="246"/>
      <c r="D846" s="230" t="s">
        <v>146</v>
      </c>
      <c r="E846" s="247" t="s">
        <v>1</v>
      </c>
      <c r="F846" s="248" t="s">
        <v>200</v>
      </c>
      <c r="G846" s="246"/>
      <c r="H846" s="249">
        <v>1.845</v>
      </c>
      <c r="I846" s="250"/>
      <c r="J846" s="246"/>
      <c r="K846" s="246"/>
      <c r="L846" s="251"/>
      <c r="M846" s="252"/>
      <c r="N846" s="253"/>
      <c r="O846" s="253"/>
      <c r="P846" s="253"/>
      <c r="Q846" s="253"/>
      <c r="R846" s="253"/>
      <c r="S846" s="253"/>
      <c r="T846" s="254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5" t="s">
        <v>146</v>
      </c>
      <c r="AU846" s="255" t="s">
        <v>86</v>
      </c>
      <c r="AV846" s="14" t="s">
        <v>86</v>
      </c>
      <c r="AW846" s="14" t="s">
        <v>32</v>
      </c>
      <c r="AX846" s="14" t="s">
        <v>77</v>
      </c>
      <c r="AY846" s="255" t="s">
        <v>136</v>
      </c>
    </row>
    <row r="847" s="2" customFormat="1" ht="22.2" customHeight="1">
      <c r="A847" s="37"/>
      <c r="B847" s="38"/>
      <c r="C847" s="256" t="s">
        <v>779</v>
      </c>
      <c r="D847" s="256" t="s">
        <v>173</v>
      </c>
      <c r="E847" s="257" t="s">
        <v>780</v>
      </c>
      <c r="F847" s="258" t="s">
        <v>781</v>
      </c>
      <c r="G847" s="259" t="s">
        <v>182</v>
      </c>
      <c r="H847" s="260">
        <v>16.329999999999998</v>
      </c>
      <c r="I847" s="261"/>
      <c r="J847" s="262">
        <f>ROUND(I847*H847,2)</f>
        <v>0</v>
      </c>
      <c r="K847" s="258" t="s">
        <v>142</v>
      </c>
      <c r="L847" s="263"/>
      <c r="M847" s="264" t="s">
        <v>1</v>
      </c>
      <c r="N847" s="265" t="s">
        <v>42</v>
      </c>
      <c r="O847" s="90"/>
      <c r="P847" s="226">
        <f>O847*H847</f>
        <v>0</v>
      </c>
      <c r="Q847" s="226">
        <v>0.024230000000000002</v>
      </c>
      <c r="R847" s="226">
        <f>Q847*H847</f>
        <v>0.39567589999999997</v>
      </c>
      <c r="S847" s="226">
        <v>0</v>
      </c>
      <c r="T847" s="227">
        <f>S847*H847</f>
        <v>0</v>
      </c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R847" s="228" t="s">
        <v>258</v>
      </c>
      <c r="AT847" s="228" t="s">
        <v>173</v>
      </c>
      <c r="AU847" s="228" t="s">
        <v>86</v>
      </c>
      <c r="AY847" s="16" t="s">
        <v>136</v>
      </c>
      <c r="BE847" s="229">
        <f>IF(N847="základní",J847,0)</f>
        <v>0</v>
      </c>
      <c r="BF847" s="229">
        <f>IF(N847="snížená",J847,0)</f>
        <v>0</v>
      </c>
      <c r="BG847" s="229">
        <f>IF(N847="zákl. přenesená",J847,0)</f>
        <v>0</v>
      </c>
      <c r="BH847" s="229">
        <f>IF(N847="sníž. přenesená",J847,0)</f>
        <v>0</v>
      </c>
      <c r="BI847" s="229">
        <f>IF(N847="nulová",J847,0)</f>
        <v>0</v>
      </c>
      <c r="BJ847" s="16" t="s">
        <v>82</v>
      </c>
      <c r="BK847" s="229">
        <f>ROUND(I847*H847,2)</f>
        <v>0</v>
      </c>
      <c r="BL847" s="16" t="s">
        <v>259</v>
      </c>
      <c r="BM847" s="228" t="s">
        <v>782</v>
      </c>
    </row>
    <row r="848" s="2" customFormat="1">
      <c r="A848" s="37"/>
      <c r="B848" s="38"/>
      <c r="C848" s="39"/>
      <c r="D848" s="230" t="s">
        <v>144</v>
      </c>
      <c r="E848" s="39"/>
      <c r="F848" s="231" t="s">
        <v>781</v>
      </c>
      <c r="G848" s="39"/>
      <c r="H848" s="39"/>
      <c r="I848" s="232"/>
      <c r="J848" s="39"/>
      <c r="K848" s="39"/>
      <c r="L848" s="43"/>
      <c r="M848" s="233"/>
      <c r="N848" s="234"/>
      <c r="O848" s="90"/>
      <c r="P848" s="90"/>
      <c r="Q848" s="90"/>
      <c r="R848" s="90"/>
      <c r="S848" s="90"/>
      <c r="T848" s="91"/>
      <c r="U848" s="37"/>
      <c r="V848" s="37"/>
      <c r="W848" s="37"/>
      <c r="X848" s="37"/>
      <c r="Y848" s="37"/>
      <c r="Z848" s="37"/>
      <c r="AA848" s="37"/>
      <c r="AB848" s="37"/>
      <c r="AC848" s="37"/>
      <c r="AD848" s="37"/>
      <c r="AE848" s="37"/>
      <c r="AT848" s="16" t="s">
        <v>144</v>
      </c>
      <c r="AU848" s="16" t="s">
        <v>86</v>
      </c>
    </row>
    <row r="849" s="13" customFormat="1">
      <c r="A849" s="13"/>
      <c r="B849" s="235"/>
      <c r="C849" s="236"/>
      <c r="D849" s="230" t="s">
        <v>146</v>
      </c>
      <c r="E849" s="237" t="s">
        <v>1</v>
      </c>
      <c r="F849" s="238" t="s">
        <v>202</v>
      </c>
      <c r="G849" s="236"/>
      <c r="H849" s="237" t="s">
        <v>1</v>
      </c>
      <c r="I849" s="239"/>
      <c r="J849" s="236"/>
      <c r="K849" s="236"/>
      <c r="L849" s="240"/>
      <c r="M849" s="241"/>
      <c r="N849" s="242"/>
      <c r="O849" s="242"/>
      <c r="P849" s="242"/>
      <c r="Q849" s="242"/>
      <c r="R849" s="242"/>
      <c r="S849" s="242"/>
      <c r="T849" s="24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4" t="s">
        <v>146</v>
      </c>
      <c r="AU849" s="244" t="s">
        <v>86</v>
      </c>
      <c r="AV849" s="13" t="s">
        <v>82</v>
      </c>
      <c r="AW849" s="13" t="s">
        <v>32</v>
      </c>
      <c r="AX849" s="13" t="s">
        <v>77</v>
      </c>
      <c r="AY849" s="244" t="s">
        <v>136</v>
      </c>
    </row>
    <row r="850" s="14" customFormat="1">
      <c r="A850" s="14"/>
      <c r="B850" s="245"/>
      <c r="C850" s="246"/>
      <c r="D850" s="230" t="s">
        <v>146</v>
      </c>
      <c r="E850" s="247" t="s">
        <v>1</v>
      </c>
      <c r="F850" s="248" t="s">
        <v>203</v>
      </c>
      <c r="G850" s="246"/>
      <c r="H850" s="249">
        <v>2.5800000000000001</v>
      </c>
      <c r="I850" s="250"/>
      <c r="J850" s="246"/>
      <c r="K850" s="246"/>
      <c r="L850" s="251"/>
      <c r="M850" s="252"/>
      <c r="N850" s="253"/>
      <c r="O850" s="253"/>
      <c r="P850" s="253"/>
      <c r="Q850" s="253"/>
      <c r="R850" s="253"/>
      <c r="S850" s="253"/>
      <c r="T850" s="254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5" t="s">
        <v>146</v>
      </c>
      <c r="AU850" s="255" t="s">
        <v>86</v>
      </c>
      <c r="AV850" s="14" t="s">
        <v>86</v>
      </c>
      <c r="AW850" s="14" t="s">
        <v>32</v>
      </c>
      <c r="AX850" s="14" t="s">
        <v>77</v>
      </c>
      <c r="AY850" s="255" t="s">
        <v>136</v>
      </c>
    </row>
    <row r="851" s="13" customFormat="1">
      <c r="A851" s="13"/>
      <c r="B851" s="235"/>
      <c r="C851" s="236"/>
      <c r="D851" s="230" t="s">
        <v>146</v>
      </c>
      <c r="E851" s="237" t="s">
        <v>1</v>
      </c>
      <c r="F851" s="238" t="s">
        <v>208</v>
      </c>
      <c r="G851" s="236"/>
      <c r="H851" s="237" t="s">
        <v>1</v>
      </c>
      <c r="I851" s="239"/>
      <c r="J851" s="236"/>
      <c r="K851" s="236"/>
      <c r="L851" s="240"/>
      <c r="M851" s="241"/>
      <c r="N851" s="242"/>
      <c r="O851" s="242"/>
      <c r="P851" s="242"/>
      <c r="Q851" s="242"/>
      <c r="R851" s="242"/>
      <c r="S851" s="242"/>
      <c r="T851" s="24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4" t="s">
        <v>146</v>
      </c>
      <c r="AU851" s="244" t="s">
        <v>86</v>
      </c>
      <c r="AV851" s="13" t="s">
        <v>82</v>
      </c>
      <c r="AW851" s="13" t="s">
        <v>32</v>
      </c>
      <c r="AX851" s="13" t="s">
        <v>77</v>
      </c>
      <c r="AY851" s="244" t="s">
        <v>136</v>
      </c>
    </row>
    <row r="852" s="14" customFormat="1">
      <c r="A852" s="14"/>
      <c r="B852" s="245"/>
      <c r="C852" s="246"/>
      <c r="D852" s="230" t="s">
        <v>146</v>
      </c>
      <c r="E852" s="247" t="s">
        <v>1</v>
      </c>
      <c r="F852" s="248" t="s">
        <v>209</v>
      </c>
      <c r="G852" s="246"/>
      <c r="H852" s="249">
        <v>2.1000000000000001</v>
      </c>
      <c r="I852" s="250"/>
      <c r="J852" s="246"/>
      <c r="K852" s="246"/>
      <c r="L852" s="251"/>
      <c r="M852" s="252"/>
      <c r="N852" s="253"/>
      <c r="O852" s="253"/>
      <c r="P852" s="253"/>
      <c r="Q852" s="253"/>
      <c r="R852" s="253"/>
      <c r="S852" s="253"/>
      <c r="T852" s="254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5" t="s">
        <v>146</v>
      </c>
      <c r="AU852" s="255" t="s">
        <v>86</v>
      </c>
      <c r="AV852" s="14" t="s">
        <v>86</v>
      </c>
      <c r="AW852" s="14" t="s">
        <v>32</v>
      </c>
      <c r="AX852" s="14" t="s">
        <v>77</v>
      </c>
      <c r="AY852" s="255" t="s">
        <v>136</v>
      </c>
    </row>
    <row r="853" s="14" customFormat="1">
      <c r="A853" s="14"/>
      <c r="B853" s="245"/>
      <c r="C853" s="246"/>
      <c r="D853" s="230" t="s">
        <v>146</v>
      </c>
      <c r="E853" s="247" t="s">
        <v>1</v>
      </c>
      <c r="F853" s="248" t="s">
        <v>211</v>
      </c>
      <c r="G853" s="246"/>
      <c r="H853" s="249">
        <v>4.4000000000000004</v>
      </c>
      <c r="I853" s="250"/>
      <c r="J853" s="246"/>
      <c r="K853" s="246"/>
      <c r="L853" s="251"/>
      <c r="M853" s="252"/>
      <c r="N853" s="253"/>
      <c r="O853" s="253"/>
      <c r="P853" s="253"/>
      <c r="Q853" s="253"/>
      <c r="R853" s="253"/>
      <c r="S853" s="253"/>
      <c r="T853" s="254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5" t="s">
        <v>146</v>
      </c>
      <c r="AU853" s="255" t="s">
        <v>86</v>
      </c>
      <c r="AV853" s="14" t="s">
        <v>86</v>
      </c>
      <c r="AW853" s="14" t="s">
        <v>32</v>
      </c>
      <c r="AX853" s="14" t="s">
        <v>77</v>
      </c>
      <c r="AY853" s="255" t="s">
        <v>136</v>
      </c>
    </row>
    <row r="854" s="14" customFormat="1">
      <c r="A854" s="14"/>
      <c r="B854" s="245"/>
      <c r="C854" s="246"/>
      <c r="D854" s="230" t="s">
        <v>146</v>
      </c>
      <c r="E854" s="247" t="s">
        <v>1</v>
      </c>
      <c r="F854" s="248" t="s">
        <v>210</v>
      </c>
      <c r="G854" s="246"/>
      <c r="H854" s="249">
        <v>5</v>
      </c>
      <c r="I854" s="250"/>
      <c r="J854" s="246"/>
      <c r="K854" s="246"/>
      <c r="L854" s="251"/>
      <c r="M854" s="252"/>
      <c r="N854" s="253"/>
      <c r="O854" s="253"/>
      <c r="P854" s="253"/>
      <c r="Q854" s="253"/>
      <c r="R854" s="253"/>
      <c r="S854" s="253"/>
      <c r="T854" s="254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5" t="s">
        <v>146</v>
      </c>
      <c r="AU854" s="255" t="s">
        <v>86</v>
      </c>
      <c r="AV854" s="14" t="s">
        <v>86</v>
      </c>
      <c r="AW854" s="14" t="s">
        <v>32</v>
      </c>
      <c r="AX854" s="14" t="s">
        <v>77</v>
      </c>
      <c r="AY854" s="255" t="s">
        <v>136</v>
      </c>
    </row>
    <row r="855" s="13" customFormat="1">
      <c r="A855" s="13"/>
      <c r="B855" s="235"/>
      <c r="C855" s="236"/>
      <c r="D855" s="230" t="s">
        <v>146</v>
      </c>
      <c r="E855" s="237" t="s">
        <v>1</v>
      </c>
      <c r="F855" s="238" t="s">
        <v>217</v>
      </c>
      <c r="G855" s="236"/>
      <c r="H855" s="237" t="s">
        <v>1</v>
      </c>
      <c r="I855" s="239"/>
      <c r="J855" s="236"/>
      <c r="K855" s="236"/>
      <c r="L855" s="240"/>
      <c r="M855" s="241"/>
      <c r="N855" s="242"/>
      <c r="O855" s="242"/>
      <c r="P855" s="242"/>
      <c r="Q855" s="242"/>
      <c r="R855" s="242"/>
      <c r="S855" s="242"/>
      <c r="T855" s="24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4" t="s">
        <v>146</v>
      </c>
      <c r="AU855" s="244" t="s">
        <v>86</v>
      </c>
      <c r="AV855" s="13" t="s">
        <v>82</v>
      </c>
      <c r="AW855" s="13" t="s">
        <v>32</v>
      </c>
      <c r="AX855" s="13" t="s">
        <v>77</v>
      </c>
      <c r="AY855" s="244" t="s">
        <v>136</v>
      </c>
    </row>
    <row r="856" s="14" customFormat="1">
      <c r="A856" s="14"/>
      <c r="B856" s="245"/>
      <c r="C856" s="246"/>
      <c r="D856" s="230" t="s">
        <v>146</v>
      </c>
      <c r="E856" s="247" t="s">
        <v>1</v>
      </c>
      <c r="F856" s="248" t="s">
        <v>218</v>
      </c>
      <c r="G856" s="246"/>
      <c r="H856" s="249">
        <v>2.25</v>
      </c>
      <c r="I856" s="250"/>
      <c r="J856" s="246"/>
      <c r="K856" s="246"/>
      <c r="L856" s="251"/>
      <c r="M856" s="252"/>
      <c r="N856" s="253"/>
      <c r="O856" s="253"/>
      <c r="P856" s="253"/>
      <c r="Q856" s="253"/>
      <c r="R856" s="253"/>
      <c r="S856" s="253"/>
      <c r="T856" s="254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5" t="s">
        <v>146</v>
      </c>
      <c r="AU856" s="255" t="s">
        <v>86</v>
      </c>
      <c r="AV856" s="14" t="s">
        <v>86</v>
      </c>
      <c r="AW856" s="14" t="s">
        <v>32</v>
      </c>
      <c r="AX856" s="14" t="s">
        <v>77</v>
      </c>
      <c r="AY856" s="255" t="s">
        <v>136</v>
      </c>
    </row>
    <row r="857" s="2" customFormat="1" ht="22.2" customHeight="1">
      <c r="A857" s="37"/>
      <c r="B857" s="38"/>
      <c r="C857" s="217" t="s">
        <v>783</v>
      </c>
      <c r="D857" s="217" t="s">
        <v>138</v>
      </c>
      <c r="E857" s="218" t="s">
        <v>784</v>
      </c>
      <c r="F857" s="219" t="s">
        <v>785</v>
      </c>
      <c r="G857" s="220" t="s">
        <v>272</v>
      </c>
      <c r="H857" s="221">
        <v>4</v>
      </c>
      <c r="I857" s="222"/>
      <c r="J857" s="223">
        <f>ROUND(I857*H857,2)</f>
        <v>0</v>
      </c>
      <c r="K857" s="219" t="s">
        <v>142</v>
      </c>
      <c r="L857" s="43"/>
      <c r="M857" s="224" t="s">
        <v>1</v>
      </c>
      <c r="N857" s="225" t="s">
        <v>42</v>
      </c>
      <c r="O857" s="90"/>
      <c r="P857" s="226">
        <f>O857*H857</f>
        <v>0</v>
      </c>
      <c r="Q857" s="226">
        <v>0</v>
      </c>
      <c r="R857" s="226">
        <f>Q857*H857</f>
        <v>0</v>
      </c>
      <c r="S857" s="226">
        <v>0</v>
      </c>
      <c r="T857" s="227">
        <f>S857*H857</f>
        <v>0</v>
      </c>
      <c r="U857" s="37"/>
      <c r="V857" s="37"/>
      <c r="W857" s="37"/>
      <c r="X857" s="37"/>
      <c r="Y857" s="37"/>
      <c r="Z857" s="37"/>
      <c r="AA857" s="37"/>
      <c r="AB857" s="37"/>
      <c r="AC857" s="37"/>
      <c r="AD857" s="37"/>
      <c r="AE857" s="37"/>
      <c r="AR857" s="228" t="s">
        <v>259</v>
      </c>
      <c r="AT857" s="228" t="s">
        <v>138</v>
      </c>
      <c r="AU857" s="228" t="s">
        <v>86</v>
      </c>
      <c r="AY857" s="16" t="s">
        <v>136</v>
      </c>
      <c r="BE857" s="229">
        <f>IF(N857="základní",J857,0)</f>
        <v>0</v>
      </c>
      <c r="BF857" s="229">
        <f>IF(N857="snížená",J857,0)</f>
        <v>0</v>
      </c>
      <c r="BG857" s="229">
        <f>IF(N857="zákl. přenesená",J857,0)</f>
        <v>0</v>
      </c>
      <c r="BH857" s="229">
        <f>IF(N857="sníž. přenesená",J857,0)</f>
        <v>0</v>
      </c>
      <c r="BI857" s="229">
        <f>IF(N857="nulová",J857,0)</f>
        <v>0</v>
      </c>
      <c r="BJ857" s="16" t="s">
        <v>82</v>
      </c>
      <c r="BK857" s="229">
        <f>ROUND(I857*H857,2)</f>
        <v>0</v>
      </c>
      <c r="BL857" s="16" t="s">
        <v>259</v>
      </c>
      <c r="BM857" s="228" t="s">
        <v>786</v>
      </c>
    </row>
    <row r="858" s="2" customFormat="1">
      <c r="A858" s="37"/>
      <c r="B858" s="38"/>
      <c r="C858" s="39"/>
      <c r="D858" s="230" t="s">
        <v>144</v>
      </c>
      <c r="E858" s="39"/>
      <c r="F858" s="231" t="s">
        <v>787</v>
      </c>
      <c r="G858" s="39"/>
      <c r="H858" s="39"/>
      <c r="I858" s="232"/>
      <c r="J858" s="39"/>
      <c r="K858" s="39"/>
      <c r="L858" s="43"/>
      <c r="M858" s="233"/>
      <c r="N858" s="234"/>
      <c r="O858" s="90"/>
      <c r="P858" s="90"/>
      <c r="Q858" s="90"/>
      <c r="R858" s="90"/>
      <c r="S858" s="90"/>
      <c r="T858" s="91"/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T858" s="16" t="s">
        <v>144</v>
      </c>
      <c r="AU858" s="16" t="s">
        <v>86</v>
      </c>
    </row>
    <row r="859" s="13" customFormat="1">
      <c r="A859" s="13"/>
      <c r="B859" s="235"/>
      <c r="C859" s="236"/>
      <c r="D859" s="230" t="s">
        <v>146</v>
      </c>
      <c r="E859" s="237" t="s">
        <v>1</v>
      </c>
      <c r="F859" s="238" t="s">
        <v>202</v>
      </c>
      <c r="G859" s="236"/>
      <c r="H859" s="237" t="s">
        <v>1</v>
      </c>
      <c r="I859" s="239"/>
      <c r="J859" s="236"/>
      <c r="K859" s="236"/>
      <c r="L859" s="240"/>
      <c r="M859" s="241"/>
      <c r="N859" s="242"/>
      <c r="O859" s="242"/>
      <c r="P859" s="242"/>
      <c r="Q859" s="242"/>
      <c r="R859" s="242"/>
      <c r="S859" s="242"/>
      <c r="T859" s="24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4" t="s">
        <v>146</v>
      </c>
      <c r="AU859" s="244" t="s">
        <v>86</v>
      </c>
      <c r="AV859" s="13" t="s">
        <v>82</v>
      </c>
      <c r="AW859" s="13" t="s">
        <v>32</v>
      </c>
      <c r="AX859" s="13" t="s">
        <v>77</v>
      </c>
      <c r="AY859" s="244" t="s">
        <v>136</v>
      </c>
    </row>
    <row r="860" s="14" customFormat="1">
      <c r="A860" s="14"/>
      <c r="B860" s="245"/>
      <c r="C860" s="246"/>
      <c r="D860" s="230" t="s">
        <v>146</v>
      </c>
      <c r="E860" s="247" t="s">
        <v>1</v>
      </c>
      <c r="F860" s="248" t="s">
        <v>664</v>
      </c>
      <c r="G860" s="246"/>
      <c r="H860" s="249">
        <v>1</v>
      </c>
      <c r="I860" s="250"/>
      <c r="J860" s="246"/>
      <c r="K860" s="246"/>
      <c r="L860" s="251"/>
      <c r="M860" s="252"/>
      <c r="N860" s="253"/>
      <c r="O860" s="253"/>
      <c r="P860" s="253"/>
      <c r="Q860" s="253"/>
      <c r="R860" s="253"/>
      <c r="S860" s="253"/>
      <c r="T860" s="254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5" t="s">
        <v>146</v>
      </c>
      <c r="AU860" s="255" t="s">
        <v>86</v>
      </c>
      <c r="AV860" s="14" t="s">
        <v>86</v>
      </c>
      <c r="AW860" s="14" t="s">
        <v>32</v>
      </c>
      <c r="AX860" s="14" t="s">
        <v>77</v>
      </c>
      <c r="AY860" s="255" t="s">
        <v>136</v>
      </c>
    </row>
    <row r="861" s="14" customFormat="1">
      <c r="A861" s="14"/>
      <c r="B861" s="245"/>
      <c r="C861" s="246"/>
      <c r="D861" s="230" t="s">
        <v>146</v>
      </c>
      <c r="E861" s="247" t="s">
        <v>1</v>
      </c>
      <c r="F861" s="248" t="s">
        <v>788</v>
      </c>
      <c r="G861" s="246"/>
      <c r="H861" s="249">
        <v>1</v>
      </c>
      <c r="I861" s="250"/>
      <c r="J861" s="246"/>
      <c r="K861" s="246"/>
      <c r="L861" s="251"/>
      <c r="M861" s="252"/>
      <c r="N861" s="253"/>
      <c r="O861" s="253"/>
      <c r="P861" s="253"/>
      <c r="Q861" s="253"/>
      <c r="R861" s="253"/>
      <c r="S861" s="253"/>
      <c r="T861" s="254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5" t="s">
        <v>146</v>
      </c>
      <c r="AU861" s="255" t="s">
        <v>86</v>
      </c>
      <c r="AV861" s="14" t="s">
        <v>86</v>
      </c>
      <c r="AW861" s="14" t="s">
        <v>32</v>
      </c>
      <c r="AX861" s="14" t="s">
        <v>77</v>
      </c>
      <c r="AY861" s="255" t="s">
        <v>136</v>
      </c>
    </row>
    <row r="862" s="14" customFormat="1">
      <c r="A862" s="14"/>
      <c r="B862" s="245"/>
      <c r="C862" s="246"/>
      <c r="D862" s="230" t="s">
        <v>146</v>
      </c>
      <c r="E862" s="247" t="s">
        <v>1</v>
      </c>
      <c r="F862" s="248" t="s">
        <v>665</v>
      </c>
      <c r="G862" s="246"/>
      <c r="H862" s="249">
        <v>1</v>
      </c>
      <c r="I862" s="250"/>
      <c r="J862" s="246"/>
      <c r="K862" s="246"/>
      <c r="L862" s="251"/>
      <c r="M862" s="252"/>
      <c r="N862" s="253"/>
      <c r="O862" s="253"/>
      <c r="P862" s="253"/>
      <c r="Q862" s="253"/>
      <c r="R862" s="253"/>
      <c r="S862" s="253"/>
      <c r="T862" s="254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5" t="s">
        <v>146</v>
      </c>
      <c r="AU862" s="255" t="s">
        <v>86</v>
      </c>
      <c r="AV862" s="14" t="s">
        <v>86</v>
      </c>
      <c r="AW862" s="14" t="s">
        <v>32</v>
      </c>
      <c r="AX862" s="14" t="s">
        <v>77</v>
      </c>
      <c r="AY862" s="255" t="s">
        <v>136</v>
      </c>
    </row>
    <row r="863" s="13" customFormat="1">
      <c r="A863" s="13"/>
      <c r="B863" s="235"/>
      <c r="C863" s="236"/>
      <c r="D863" s="230" t="s">
        <v>146</v>
      </c>
      <c r="E863" s="237" t="s">
        <v>1</v>
      </c>
      <c r="F863" s="238" t="s">
        <v>208</v>
      </c>
      <c r="G863" s="236"/>
      <c r="H863" s="237" t="s">
        <v>1</v>
      </c>
      <c r="I863" s="239"/>
      <c r="J863" s="236"/>
      <c r="K863" s="236"/>
      <c r="L863" s="240"/>
      <c r="M863" s="241"/>
      <c r="N863" s="242"/>
      <c r="O863" s="242"/>
      <c r="P863" s="242"/>
      <c r="Q863" s="242"/>
      <c r="R863" s="242"/>
      <c r="S863" s="242"/>
      <c r="T863" s="24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4" t="s">
        <v>146</v>
      </c>
      <c r="AU863" s="244" t="s">
        <v>86</v>
      </c>
      <c r="AV863" s="13" t="s">
        <v>82</v>
      </c>
      <c r="AW863" s="13" t="s">
        <v>32</v>
      </c>
      <c r="AX863" s="13" t="s">
        <v>77</v>
      </c>
      <c r="AY863" s="244" t="s">
        <v>136</v>
      </c>
    </row>
    <row r="864" s="14" customFormat="1">
      <c r="A864" s="14"/>
      <c r="B864" s="245"/>
      <c r="C864" s="246"/>
      <c r="D864" s="230" t="s">
        <v>146</v>
      </c>
      <c r="E864" s="247" t="s">
        <v>1</v>
      </c>
      <c r="F864" s="248" t="s">
        <v>665</v>
      </c>
      <c r="G864" s="246"/>
      <c r="H864" s="249">
        <v>1</v>
      </c>
      <c r="I864" s="250"/>
      <c r="J864" s="246"/>
      <c r="K864" s="246"/>
      <c r="L864" s="251"/>
      <c r="M864" s="252"/>
      <c r="N864" s="253"/>
      <c r="O864" s="253"/>
      <c r="P864" s="253"/>
      <c r="Q864" s="253"/>
      <c r="R864" s="253"/>
      <c r="S864" s="253"/>
      <c r="T864" s="254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5" t="s">
        <v>146</v>
      </c>
      <c r="AU864" s="255" t="s">
        <v>86</v>
      </c>
      <c r="AV864" s="14" t="s">
        <v>86</v>
      </c>
      <c r="AW864" s="14" t="s">
        <v>32</v>
      </c>
      <c r="AX864" s="14" t="s">
        <v>77</v>
      </c>
      <c r="AY864" s="255" t="s">
        <v>136</v>
      </c>
    </row>
    <row r="865" s="2" customFormat="1" ht="22.2" customHeight="1">
      <c r="A865" s="37"/>
      <c r="B865" s="38"/>
      <c r="C865" s="256" t="s">
        <v>320</v>
      </c>
      <c r="D865" s="256" t="s">
        <v>173</v>
      </c>
      <c r="E865" s="257" t="s">
        <v>789</v>
      </c>
      <c r="F865" s="258" t="s">
        <v>790</v>
      </c>
      <c r="G865" s="259" t="s">
        <v>182</v>
      </c>
      <c r="H865" s="260">
        <v>10.855</v>
      </c>
      <c r="I865" s="261"/>
      <c r="J865" s="262">
        <f>ROUND(I865*H865,2)</f>
        <v>0</v>
      </c>
      <c r="K865" s="258" t="s">
        <v>1</v>
      </c>
      <c r="L865" s="263"/>
      <c r="M865" s="264" t="s">
        <v>1</v>
      </c>
      <c r="N865" s="265" t="s">
        <v>42</v>
      </c>
      <c r="O865" s="90"/>
      <c r="P865" s="226">
        <f>O865*H865</f>
        <v>0</v>
      </c>
      <c r="Q865" s="226">
        <v>0.024230000000000002</v>
      </c>
      <c r="R865" s="226">
        <f>Q865*H865</f>
        <v>0.26301665000000002</v>
      </c>
      <c r="S865" s="226">
        <v>0</v>
      </c>
      <c r="T865" s="227">
        <f>S865*H865</f>
        <v>0</v>
      </c>
      <c r="U865" s="37"/>
      <c r="V865" s="37"/>
      <c r="W865" s="37"/>
      <c r="X865" s="37"/>
      <c r="Y865" s="37"/>
      <c r="Z865" s="37"/>
      <c r="AA865" s="37"/>
      <c r="AB865" s="37"/>
      <c r="AC865" s="37"/>
      <c r="AD865" s="37"/>
      <c r="AE865" s="37"/>
      <c r="AR865" s="228" t="s">
        <v>258</v>
      </c>
      <c r="AT865" s="228" t="s">
        <v>173</v>
      </c>
      <c r="AU865" s="228" t="s">
        <v>86</v>
      </c>
      <c r="AY865" s="16" t="s">
        <v>136</v>
      </c>
      <c r="BE865" s="229">
        <f>IF(N865="základní",J865,0)</f>
        <v>0</v>
      </c>
      <c r="BF865" s="229">
        <f>IF(N865="snížená",J865,0)</f>
        <v>0</v>
      </c>
      <c r="BG865" s="229">
        <f>IF(N865="zákl. přenesená",J865,0)</f>
        <v>0</v>
      </c>
      <c r="BH865" s="229">
        <f>IF(N865="sníž. přenesená",J865,0)</f>
        <v>0</v>
      </c>
      <c r="BI865" s="229">
        <f>IF(N865="nulová",J865,0)</f>
        <v>0</v>
      </c>
      <c r="BJ865" s="16" t="s">
        <v>82</v>
      </c>
      <c r="BK865" s="229">
        <f>ROUND(I865*H865,2)</f>
        <v>0</v>
      </c>
      <c r="BL865" s="16" t="s">
        <v>259</v>
      </c>
      <c r="BM865" s="228" t="s">
        <v>791</v>
      </c>
    </row>
    <row r="866" s="2" customFormat="1">
      <c r="A866" s="37"/>
      <c r="B866" s="38"/>
      <c r="C866" s="39"/>
      <c r="D866" s="230" t="s">
        <v>144</v>
      </c>
      <c r="E866" s="39"/>
      <c r="F866" s="231" t="s">
        <v>790</v>
      </c>
      <c r="G866" s="39"/>
      <c r="H866" s="39"/>
      <c r="I866" s="232"/>
      <c r="J866" s="39"/>
      <c r="K866" s="39"/>
      <c r="L866" s="43"/>
      <c r="M866" s="233"/>
      <c r="N866" s="234"/>
      <c r="O866" s="90"/>
      <c r="P866" s="90"/>
      <c r="Q866" s="90"/>
      <c r="R866" s="90"/>
      <c r="S866" s="90"/>
      <c r="T866" s="91"/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T866" s="16" t="s">
        <v>144</v>
      </c>
      <c r="AU866" s="16" t="s">
        <v>86</v>
      </c>
    </row>
    <row r="867" s="13" customFormat="1">
      <c r="A867" s="13"/>
      <c r="B867" s="235"/>
      <c r="C867" s="236"/>
      <c r="D867" s="230" t="s">
        <v>146</v>
      </c>
      <c r="E867" s="237" t="s">
        <v>1</v>
      </c>
      <c r="F867" s="238" t="s">
        <v>202</v>
      </c>
      <c r="G867" s="236"/>
      <c r="H867" s="237" t="s">
        <v>1</v>
      </c>
      <c r="I867" s="239"/>
      <c r="J867" s="236"/>
      <c r="K867" s="236"/>
      <c r="L867" s="240"/>
      <c r="M867" s="241"/>
      <c r="N867" s="242"/>
      <c r="O867" s="242"/>
      <c r="P867" s="242"/>
      <c r="Q867" s="242"/>
      <c r="R867" s="242"/>
      <c r="S867" s="242"/>
      <c r="T867" s="24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4" t="s">
        <v>146</v>
      </c>
      <c r="AU867" s="244" t="s">
        <v>86</v>
      </c>
      <c r="AV867" s="13" t="s">
        <v>82</v>
      </c>
      <c r="AW867" s="13" t="s">
        <v>32</v>
      </c>
      <c r="AX867" s="13" t="s">
        <v>77</v>
      </c>
      <c r="AY867" s="244" t="s">
        <v>136</v>
      </c>
    </row>
    <row r="868" s="14" customFormat="1">
      <c r="A868" s="14"/>
      <c r="B868" s="245"/>
      <c r="C868" s="246"/>
      <c r="D868" s="230" t="s">
        <v>146</v>
      </c>
      <c r="E868" s="247" t="s">
        <v>1</v>
      </c>
      <c r="F868" s="248" t="s">
        <v>204</v>
      </c>
      <c r="G868" s="246"/>
      <c r="H868" s="249">
        <v>3.6549999999999998</v>
      </c>
      <c r="I868" s="250"/>
      <c r="J868" s="246"/>
      <c r="K868" s="246"/>
      <c r="L868" s="251"/>
      <c r="M868" s="252"/>
      <c r="N868" s="253"/>
      <c r="O868" s="253"/>
      <c r="P868" s="253"/>
      <c r="Q868" s="253"/>
      <c r="R868" s="253"/>
      <c r="S868" s="253"/>
      <c r="T868" s="254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5" t="s">
        <v>146</v>
      </c>
      <c r="AU868" s="255" t="s">
        <v>86</v>
      </c>
      <c r="AV868" s="14" t="s">
        <v>86</v>
      </c>
      <c r="AW868" s="14" t="s">
        <v>32</v>
      </c>
      <c r="AX868" s="14" t="s">
        <v>77</v>
      </c>
      <c r="AY868" s="255" t="s">
        <v>136</v>
      </c>
    </row>
    <row r="869" s="14" customFormat="1">
      <c r="A869" s="14"/>
      <c r="B869" s="245"/>
      <c r="C869" s="246"/>
      <c r="D869" s="230" t="s">
        <v>146</v>
      </c>
      <c r="E869" s="247" t="s">
        <v>1</v>
      </c>
      <c r="F869" s="248" t="s">
        <v>205</v>
      </c>
      <c r="G869" s="246"/>
      <c r="H869" s="249">
        <v>7.2000000000000002</v>
      </c>
      <c r="I869" s="250"/>
      <c r="J869" s="246"/>
      <c r="K869" s="246"/>
      <c r="L869" s="251"/>
      <c r="M869" s="252"/>
      <c r="N869" s="253"/>
      <c r="O869" s="253"/>
      <c r="P869" s="253"/>
      <c r="Q869" s="253"/>
      <c r="R869" s="253"/>
      <c r="S869" s="253"/>
      <c r="T869" s="254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5" t="s">
        <v>146</v>
      </c>
      <c r="AU869" s="255" t="s">
        <v>86</v>
      </c>
      <c r="AV869" s="14" t="s">
        <v>86</v>
      </c>
      <c r="AW869" s="14" t="s">
        <v>32</v>
      </c>
      <c r="AX869" s="14" t="s">
        <v>77</v>
      </c>
      <c r="AY869" s="255" t="s">
        <v>136</v>
      </c>
    </row>
    <row r="870" s="2" customFormat="1" ht="22.2" customHeight="1">
      <c r="A870" s="37"/>
      <c r="B870" s="38"/>
      <c r="C870" s="256" t="s">
        <v>792</v>
      </c>
      <c r="D870" s="256" t="s">
        <v>173</v>
      </c>
      <c r="E870" s="257" t="s">
        <v>793</v>
      </c>
      <c r="F870" s="258" t="s">
        <v>794</v>
      </c>
      <c r="G870" s="259" t="s">
        <v>182</v>
      </c>
      <c r="H870" s="260">
        <v>7.7400000000000002</v>
      </c>
      <c r="I870" s="261"/>
      <c r="J870" s="262">
        <f>ROUND(I870*H870,2)</f>
        <v>0</v>
      </c>
      <c r="K870" s="258" t="s">
        <v>1</v>
      </c>
      <c r="L870" s="263"/>
      <c r="M870" s="264" t="s">
        <v>1</v>
      </c>
      <c r="N870" s="265" t="s">
        <v>42</v>
      </c>
      <c r="O870" s="90"/>
      <c r="P870" s="226">
        <f>O870*H870</f>
        <v>0</v>
      </c>
      <c r="Q870" s="226">
        <v>0.038289999999999998</v>
      </c>
      <c r="R870" s="226">
        <f>Q870*H870</f>
        <v>0.29636459999999998</v>
      </c>
      <c r="S870" s="226">
        <v>0</v>
      </c>
      <c r="T870" s="227">
        <f>S870*H870</f>
        <v>0</v>
      </c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R870" s="228" t="s">
        <v>258</v>
      </c>
      <c r="AT870" s="228" t="s">
        <v>173</v>
      </c>
      <c r="AU870" s="228" t="s">
        <v>86</v>
      </c>
      <c r="AY870" s="16" t="s">
        <v>136</v>
      </c>
      <c r="BE870" s="229">
        <f>IF(N870="základní",J870,0)</f>
        <v>0</v>
      </c>
      <c r="BF870" s="229">
        <f>IF(N870="snížená",J870,0)</f>
        <v>0</v>
      </c>
      <c r="BG870" s="229">
        <f>IF(N870="zákl. přenesená",J870,0)</f>
        <v>0</v>
      </c>
      <c r="BH870" s="229">
        <f>IF(N870="sníž. přenesená",J870,0)</f>
        <v>0</v>
      </c>
      <c r="BI870" s="229">
        <f>IF(N870="nulová",J870,0)</f>
        <v>0</v>
      </c>
      <c r="BJ870" s="16" t="s">
        <v>82</v>
      </c>
      <c r="BK870" s="229">
        <f>ROUND(I870*H870,2)</f>
        <v>0</v>
      </c>
      <c r="BL870" s="16" t="s">
        <v>259</v>
      </c>
      <c r="BM870" s="228" t="s">
        <v>795</v>
      </c>
    </row>
    <row r="871" s="2" customFormat="1">
      <c r="A871" s="37"/>
      <c r="B871" s="38"/>
      <c r="C871" s="39"/>
      <c r="D871" s="230" t="s">
        <v>144</v>
      </c>
      <c r="E871" s="39"/>
      <c r="F871" s="231" t="s">
        <v>794</v>
      </c>
      <c r="G871" s="39"/>
      <c r="H871" s="39"/>
      <c r="I871" s="232"/>
      <c r="J871" s="39"/>
      <c r="K871" s="39"/>
      <c r="L871" s="43"/>
      <c r="M871" s="233"/>
      <c r="N871" s="234"/>
      <c r="O871" s="90"/>
      <c r="P871" s="90"/>
      <c r="Q871" s="90"/>
      <c r="R871" s="90"/>
      <c r="S871" s="90"/>
      <c r="T871" s="91"/>
      <c r="U871" s="37"/>
      <c r="V871" s="37"/>
      <c r="W871" s="37"/>
      <c r="X871" s="37"/>
      <c r="Y871" s="37"/>
      <c r="Z871" s="37"/>
      <c r="AA871" s="37"/>
      <c r="AB871" s="37"/>
      <c r="AC871" s="37"/>
      <c r="AD871" s="37"/>
      <c r="AE871" s="37"/>
      <c r="AT871" s="16" t="s">
        <v>144</v>
      </c>
      <c r="AU871" s="16" t="s">
        <v>86</v>
      </c>
    </row>
    <row r="872" s="13" customFormat="1">
      <c r="A872" s="13"/>
      <c r="B872" s="235"/>
      <c r="C872" s="236"/>
      <c r="D872" s="230" t="s">
        <v>146</v>
      </c>
      <c r="E872" s="237" t="s">
        <v>1</v>
      </c>
      <c r="F872" s="238" t="s">
        <v>202</v>
      </c>
      <c r="G872" s="236"/>
      <c r="H872" s="237" t="s">
        <v>1</v>
      </c>
      <c r="I872" s="239"/>
      <c r="J872" s="236"/>
      <c r="K872" s="236"/>
      <c r="L872" s="240"/>
      <c r="M872" s="241"/>
      <c r="N872" s="242"/>
      <c r="O872" s="242"/>
      <c r="P872" s="242"/>
      <c r="Q872" s="242"/>
      <c r="R872" s="242"/>
      <c r="S872" s="242"/>
      <c r="T872" s="24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4" t="s">
        <v>146</v>
      </c>
      <c r="AU872" s="244" t="s">
        <v>86</v>
      </c>
      <c r="AV872" s="13" t="s">
        <v>82</v>
      </c>
      <c r="AW872" s="13" t="s">
        <v>32</v>
      </c>
      <c r="AX872" s="13" t="s">
        <v>77</v>
      </c>
      <c r="AY872" s="244" t="s">
        <v>136</v>
      </c>
    </row>
    <row r="873" s="14" customFormat="1">
      <c r="A873" s="14"/>
      <c r="B873" s="245"/>
      <c r="C873" s="246"/>
      <c r="D873" s="230" t="s">
        <v>146</v>
      </c>
      <c r="E873" s="247" t="s">
        <v>1</v>
      </c>
      <c r="F873" s="248" t="s">
        <v>206</v>
      </c>
      <c r="G873" s="246"/>
      <c r="H873" s="249">
        <v>3.8700000000000001</v>
      </c>
      <c r="I873" s="250"/>
      <c r="J873" s="246"/>
      <c r="K873" s="246"/>
      <c r="L873" s="251"/>
      <c r="M873" s="252"/>
      <c r="N873" s="253"/>
      <c r="O873" s="253"/>
      <c r="P873" s="253"/>
      <c r="Q873" s="253"/>
      <c r="R873" s="253"/>
      <c r="S873" s="253"/>
      <c r="T873" s="254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5" t="s">
        <v>146</v>
      </c>
      <c r="AU873" s="255" t="s">
        <v>86</v>
      </c>
      <c r="AV873" s="14" t="s">
        <v>86</v>
      </c>
      <c r="AW873" s="14" t="s">
        <v>32</v>
      </c>
      <c r="AX873" s="14" t="s">
        <v>77</v>
      </c>
      <c r="AY873" s="255" t="s">
        <v>136</v>
      </c>
    </row>
    <row r="874" s="13" customFormat="1">
      <c r="A874" s="13"/>
      <c r="B874" s="235"/>
      <c r="C874" s="236"/>
      <c r="D874" s="230" t="s">
        <v>146</v>
      </c>
      <c r="E874" s="237" t="s">
        <v>1</v>
      </c>
      <c r="F874" s="238" t="s">
        <v>208</v>
      </c>
      <c r="G874" s="236"/>
      <c r="H874" s="237" t="s">
        <v>1</v>
      </c>
      <c r="I874" s="239"/>
      <c r="J874" s="236"/>
      <c r="K874" s="236"/>
      <c r="L874" s="240"/>
      <c r="M874" s="241"/>
      <c r="N874" s="242"/>
      <c r="O874" s="242"/>
      <c r="P874" s="242"/>
      <c r="Q874" s="242"/>
      <c r="R874" s="242"/>
      <c r="S874" s="242"/>
      <c r="T874" s="24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4" t="s">
        <v>146</v>
      </c>
      <c r="AU874" s="244" t="s">
        <v>86</v>
      </c>
      <c r="AV874" s="13" t="s">
        <v>82</v>
      </c>
      <c r="AW874" s="13" t="s">
        <v>32</v>
      </c>
      <c r="AX874" s="13" t="s">
        <v>77</v>
      </c>
      <c r="AY874" s="244" t="s">
        <v>136</v>
      </c>
    </row>
    <row r="875" s="14" customFormat="1">
      <c r="A875" s="14"/>
      <c r="B875" s="245"/>
      <c r="C875" s="246"/>
      <c r="D875" s="230" t="s">
        <v>146</v>
      </c>
      <c r="E875" s="247" t="s">
        <v>1</v>
      </c>
      <c r="F875" s="248" t="s">
        <v>206</v>
      </c>
      <c r="G875" s="246"/>
      <c r="H875" s="249">
        <v>3.8700000000000001</v>
      </c>
      <c r="I875" s="250"/>
      <c r="J875" s="246"/>
      <c r="K875" s="246"/>
      <c r="L875" s="251"/>
      <c r="M875" s="252"/>
      <c r="N875" s="253"/>
      <c r="O875" s="253"/>
      <c r="P875" s="253"/>
      <c r="Q875" s="253"/>
      <c r="R875" s="253"/>
      <c r="S875" s="253"/>
      <c r="T875" s="254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5" t="s">
        <v>146</v>
      </c>
      <c r="AU875" s="255" t="s">
        <v>86</v>
      </c>
      <c r="AV875" s="14" t="s">
        <v>86</v>
      </c>
      <c r="AW875" s="14" t="s">
        <v>32</v>
      </c>
      <c r="AX875" s="14" t="s">
        <v>77</v>
      </c>
      <c r="AY875" s="255" t="s">
        <v>136</v>
      </c>
    </row>
    <row r="876" s="2" customFormat="1" ht="22.2" customHeight="1">
      <c r="A876" s="37"/>
      <c r="B876" s="38"/>
      <c r="C876" s="217" t="s">
        <v>796</v>
      </c>
      <c r="D876" s="217" t="s">
        <v>138</v>
      </c>
      <c r="E876" s="218" t="s">
        <v>797</v>
      </c>
      <c r="F876" s="219" t="s">
        <v>798</v>
      </c>
      <c r="G876" s="220" t="s">
        <v>182</v>
      </c>
      <c r="H876" s="221">
        <v>9.9749999999999996</v>
      </c>
      <c r="I876" s="222"/>
      <c r="J876" s="223">
        <f>ROUND(I876*H876,2)</f>
        <v>0</v>
      </c>
      <c r="K876" s="219" t="s">
        <v>142</v>
      </c>
      <c r="L876" s="43"/>
      <c r="M876" s="224" t="s">
        <v>1</v>
      </c>
      <c r="N876" s="225" t="s">
        <v>42</v>
      </c>
      <c r="O876" s="90"/>
      <c r="P876" s="226">
        <f>O876*H876</f>
        <v>0</v>
      </c>
      <c r="Q876" s="226">
        <v>0.00093999999999999997</v>
      </c>
      <c r="R876" s="226">
        <f>Q876*H876</f>
        <v>0.0093764999999999994</v>
      </c>
      <c r="S876" s="226">
        <v>0</v>
      </c>
      <c r="T876" s="227">
        <f>S876*H876</f>
        <v>0</v>
      </c>
      <c r="U876" s="37"/>
      <c r="V876" s="37"/>
      <c r="W876" s="37"/>
      <c r="X876" s="37"/>
      <c r="Y876" s="37"/>
      <c r="Z876" s="37"/>
      <c r="AA876" s="37"/>
      <c r="AB876" s="37"/>
      <c r="AC876" s="37"/>
      <c r="AD876" s="37"/>
      <c r="AE876" s="37"/>
      <c r="AR876" s="228" t="s">
        <v>259</v>
      </c>
      <c r="AT876" s="228" t="s">
        <v>138</v>
      </c>
      <c r="AU876" s="228" t="s">
        <v>86</v>
      </c>
      <c r="AY876" s="16" t="s">
        <v>136</v>
      </c>
      <c r="BE876" s="229">
        <f>IF(N876="základní",J876,0)</f>
        <v>0</v>
      </c>
      <c r="BF876" s="229">
        <f>IF(N876="snížená",J876,0)</f>
        <v>0</v>
      </c>
      <c r="BG876" s="229">
        <f>IF(N876="zákl. přenesená",J876,0)</f>
        <v>0</v>
      </c>
      <c r="BH876" s="229">
        <f>IF(N876="sníž. přenesená",J876,0)</f>
        <v>0</v>
      </c>
      <c r="BI876" s="229">
        <f>IF(N876="nulová",J876,0)</f>
        <v>0</v>
      </c>
      <c r="BJ876" s="16" t="s">
        <v>82</v>
      </c>
      <c r="BK876" s="229">
        <f>ROUND(I876*H876,2)</f>
        <v>0</v>
      </c>
      <c r="BL876" s="16" t="s">
        <v>259</v>
      </c>
      <c r="BM876" s="228" t="s">
        <v>799</v>
      </c>
    </row>
    <row r="877" s="2" customFormat="1">
      <c r="A877" s="37"/>
      <c r="B877" s="38"/>
      <c r="C877" s="39"/>
      <c r="D877" s="230" t="s">
        <v>144</v>
      </c>
      <c r="E877" s="39"/>
      <c r="F877" s="231" t="s">
        <v>800</v>
      </c>
      <c r="G877" s="39"/>
      <c r="H877" s="39"/>
      <c r="I877" s="232"/>
      <c r="J877" s="39"/>
      <c r="K877" s="39"/>
      <c r="L877" s="43"/>
      <c r="M877" s="233"/>
      <c r="N877" s="234"/>
      <c r="O877" s="90"/>
      <c r="P877" s="90"/>
      <c r="Q877" s="90"/>
      <c r="R877" s="90"/>
      <c r="S877" s="90"/>
      <c r="T877" s="91"/>
      <c r="U877" s="37"/>
      <c r="V877" s="37"/>
      <c r="W877" s="37"/>
      <c r="X877" s="37"/>
      <c r="Y877" s="37"/>
      <c r="Z877" s="37"/>
      <c r="AA877" s="37"/>
      <c r="AB877" s="37"/>
      <c r="AC877" s="37"/>
      <c r="AD877" s="37"/>
      <c r="AE877" s="37"/>
      <c r="AT877" s="16" t="s">
        <v>144</v>
      </c>
      <c r="AU877" s="16" t="s">
        <v>86</v>
      </c>
    </row>
    <row r="878" s="13" customFormat="1">
      <c r="A878" s="13"/>
      <c r="B878" s="235"/>
      <c r="C878" s="236"/>
      <c r="D878" s="230" t="s">
        <v>146</v>
      </c>
      <c r="E878" s="237" t="s">
        <v>1</v>
      </c>
      <c r="F878" s="238" t="s">
        <v>198</v>
      </c>
      <c r="G878" s="236"/>
      <c r="H878" s="237" t="s">
        <v>1</v>
      </c>
      <c r="I878" s="239"/>
      <c r="J878" s="236"/>
      <c r="K878" s="236"/>
      <c r="L878" s="240"/>
      <c r="M878" s="241"/>
      <c r="N878" s="242"/>
      <c r="O878" s="242"/>
      <c r="P878" s="242"/>
      <c r="Q878" s="242"/>
      <c r="R878" s="242"/>
      <c r="S878" s="242"/>
      <c r="T878" s="24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4" t="s">
        <v>146</v>
      </c>
      <c r="AU878" s="244" t="s">
        <v>86</v>
      </c>
      <c r="AV878" s="13" t="s">
        <v>82</v>
      </c>
      <c r="AW878" s="13" t="s">
        <v>32</v>
      </c>
      <c r="AX878" s="13" t="s">
        <v>77</v>
      </c>
      <c r="AY878" s="244" t="s">
        <v>136</v>
      </c>
    </row>
    <row r="879" s="14" customFormat="1">
      <c r="A879" s="14"/>
      <c r="B879" s="245"/>
      <c r="C879" s="246"/>
      <c r="D879" s="230" t="s">
        <v>146</v>
      </c>
      <c r="E879" s="247" t="s">
        <v>1</v>
      </c>
      <c r="F879" s="248" t="s">
        <v>199</v>
      </c>
      <c r="G879" s="246"/>
      <c r="H879" s="249">
        <v>9.9749999999999996</v>
      </c>
      <c r="I879" s="250"/>
      <c r="J879" s="246"/>
      <c r="K879" s="246"/>
      <c r="L879" s="251"/>
      <c r="M879" s="252"/>
      <c r="N879" s="253"/>
      <c r="O879" s="253"/>
      <c r="P879" s="253"/>
      <c r="Q879" s="253"/>
      <c r="R879" s="253"/>
      <c r="S879" s="253"/>
      <c r="T879" s="254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5" t="s">
        <v>146</v>
      </c>
      <c r="AU879" s="255" t="s">
        <v>86</v>
      </c>
      <c r="AV879" s="14" t="s">
        <v>86</v>
      </c>
      <c r="AW879" s="14" t="s">
        <v>32</v>
      </c>
      <c r="AX879" s="14" t="s">
        <v>77</v>
      </c>
      <c r="AY879" s="255" t="s">
        <v>136</v>
      </c>
    </row>
    <row r="880" s="2" customFormat="1" ht="19.8" customHeight="1">
      <c r="A880" s="37"/>
      <c r="B880" s="38"/>
      <c r="C880" s="256" t="s">
        <v>801</v>
      </c>
      <c r="D880" s="256" t="s">
        <v>173</v>
      </c>
      <c r="E880" s="257" t="s">
        <v>802</v>
      </c>
      <c r="F880" s="258" t="s">
        <v>803</v>
      </c>
      <c r="G880" s="259" t="s">
        <v>182</v>
      </c>
      <c r="H880" s="260">
        <v>9.9749999999999996</v>
      </c>
      <c r="I880" s="261"/>
      <c r="J880" s="262">
        <f>ROUND(I880*H880,2)</f>
        <v>0</v>
      </c>
      <c r="K880" s="258" t="s">
        <v>1</v>
      </c>
      <c r="L880" s="263"/>
      <c r="M880" s="264" t="s">
        <v>1</v>
      </c>
      <c r="N880" s="265" t="s">
        <v>42</v>
      </c>
      <c r="O880" s="90"/>
      <c r="P880" s="226">
        <f>O880*H880</f>
        <v>0</v>
      </c>
      <c r="Q880" s="226">
        <v>0.028000000000000001</v>
      </c>
      <c r="R880" s="226">
        <f>Q880*H880</f>
        <v>0.27929999999999999</v>
      </c>
      <c r="S880" s="226">
        <v>0</v>
      </c>
      <c r="T880" s="227">
        <f>S880*H880</f>
        <v>0</v>
      </c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R880" s="228" t="s">
        <v>258</v>
      </c>
      <c r="AT880" s="228" t="s">
        <v>173</v>
      </c>
      <c r="AU880" s="228" t="s">
        <v>86</v>
      </c>
      <c r="AY880" s="16" t="s">
        <v>136</v>
      </c>
      <c r="BE880" s="229">
        <f>IF(N880="základní",J880,0)</f>
        <v>0</v>
      </c>
      <c r="BF880" s="229">
        <f>IF(N880="snížená",J880,0)</f>
        <v>0</v>
      </c>
      <c r="BG880" s="229">
        <f>IF(N880="zákl. přenesená",J880,0)</f>
        <v>0</v>
      </c>
      <c r="BH880" s="229">
        <f>IF(N880="sníž. přenesená",J880,0)</f>
        <v>0</v>
      </c>
      <c r="BI880" s="229">
        <f>IF(N880="nulová",J880,0)</f>
        <v>0</v>
      </c>
      <c r="BJ880" s="16" t="s">
        <v>82</v>
      </c>
      <c r="BK880" s="229">
        <f>ROUND(I880*H880,2)</f>
        <v>0</v>
      </c>
      <c r="BL880" s="16" t="s">
        <v>259</v>
      </c>
      <c r="BM880" s="228" t="s">
        <v>804</v>
      </c>
    </row>
    <row r="881" s="2" customFormat="1">
      <c r="A881" s="37"/>
      <c r="B881" s="38"/>
      <c r="C881" s="39"/>
      <c r="D881" s="230" t="s">
        <v>144</v>
      </c>
      <c r="E881" s="39"/>
      <c r="F881" s="231" t="s">
        <v>803</v>
      </c>
      <c r="G881" s="39"/>
      <c r="H881" s="39"/>
      <c r="I881" s="232"/>
      <c r="J881" s="39"/>
      <c r="K881" s="39"/>
      <c r="L881" s="43"/>
      <c r="M881" s="233"/>
      <c r="N881" s="234"/>
      <c r="O881" s="90"/>
      <c r="P881" s="90"/>
      <c r="Q881" s="90"/>
      <c r="R881" s="90"/>
      <c r="S881" s="90"/>
      <c r="T881" s="91"/>
      <c r="U881" s="37"/>
      <c r="V881" s="37"/>
      <c r="W881" s="37"/>
      <c r="X881" s="37"/>
      <c r="Y881" s="37"/>
      <c r="Z881" s="37"/>
      <c r="AA881" s="37"/>
      <c r="AB881" s="37"/>
      <c r="AC881" s="37"/>
      <c r="AD881" s="37"/>
      <c r="AE881" s="37"/>
      <c r="AT881" s="16" t="s">
        <v>144</v>
      </c>
      <c r="AU881" s="16" t="s">
        <v>86</v>
      </c>
    </row>
    <row r="882" s="13" customFormat="1">
      <c r="A882" s="13"/>
      <c r="B882" s="235"/>
      <c r="C882" s="236"/>
      <c r="D882" s="230" t="s">
        <v>146</v>
      </c>
      <c r="E882" s="237" t="s">
        <v>1</v>
      </c>
      <c r="F882" s="238" t="s">
        <v>198</v>
      </c>
      <c r="G882" s="236"/>
      <c r="H882" s="237" t="s">
        <v>1</v>
      </c>
      <c r="I882" s="239"/>
      <c r="J882" s="236"/>
      <c r="K882" s="236"/>
      <c r="L882" s="240"/>
      <c r="M882" s="241"/>
      <c r="N882" s="242"/>
      <c r="O882" s="242"/>
      <c r="P882" s="242"/>
      <c r="Q882" s="242"/>
      <c r="R882" s="242"/>
      <c r="S882" s="242"/>
      <c r="T882" s="24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4" t="s">
        <v>146</v>
      </c>
      <c r="AU882" s="244" t="s">
        <v>86</v>
      </c>
      <c r="AV882" s="13" t="s">
        <v>82</v>
      </c>
      <c r="AW882" s="13" t="s">
        <v>32</v>
      </c>
      <c r="AX882" s="13" t="s">
        <v>77</v>
      </c>
      <c r="AY882" s="244" t="s">
        <v>136</v>
      </c>
    </row>
    <row r="883" s="14" customFormat="1">
      <c r="A883" s="14"/>
      <c r="B883" s="245"/>
      <c r="C883" s="246"/>
      <c r="D883" s="230" t="s">
        <v>146</v>
      </c>
      <c r="E883" s="247" t="s">
        <v>1</v>
      </c>
      <c r="F883" s="248" t="s">
        <v>199</v>
      </c>
      <c r="G883" s="246"/>
      <c r="H883" s="249">
        <v>9.9749999999999996</v>
      </c>
      <c r="I883" s="250"/>
      <c r="J883" s="246"/>
      <c r="K883" s="246"/>
      <c r="L883" s="251"/>
      <c r="M883" s="252"/>
      <c r="N883" s="253"/>
      <c r="O883" s="253"/>
      <c r="P883" s="253"/>
      <c r="Q883" s="253"/>
      <c r="R883" s="253"/>
      <c r="S883" s="253"/>
      <c r="T883" s="254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5" t="s">
        <v>146</v>
      </c>
      <c r="AU883" s="255" t="s">
        <v>86</v>
      </c>
      <c r="AV883" s="14" t="s">
        <v>86</v>
      </c>
      <c r="AW883" s="14" t="s">
        <v>32</v>
      </c>
      <c r="AX883" s="14" t="s">
        <v>77</v>
      </c>
      <c r="AY883" s="255" t="s">
        <v>136</v>
      </c>
    </row>
    <row r="884" s="2" customFormat="1" ht="22.2" customHeight="1">
      <c r="A884" s="37"/>
      <c r="B884" s="38"/>
      <c r="C884" s="217" t="s">
        <v>805</v>
      </c>
      <c r="D884" s="217" t="s">
        <v>138</v>
      </c>
      <c r="E884" s="218" t="s">
        <v>806</v>
      </c>
      <c r="F884" s="219" t="s">
        <v>807</v>
      </c>
      <c r="G884" s="220" t="s">
        <v>272</v>
      </c>
      <c r="H884" s="221">
        <v>2</v>
      </c>
      <c r="I884" s="222"/>
      <c r="J884" s="223">
        <f>ROUND(I884*H884,2)</f>
        <v>0</v>
      </c>
      <c r="K884" s="219" t="s">
        <v>142</v>
      </c>
      <c r="L884" s="43"/>
      <c r="M884" s="224" t="s">
        <v>1</v>
      </c>
      <c r="N884" s="225" t="s">
        <v>42</v>
      </c>
      <c r="O884" s="90"/>
      <c r="P884" s="226">
        <f>O884*H884</f>
        <v>0</v>
      </c>
      <c r="Q884" s="226">
        <v>0</v>
      </c>
      <c r="R884" s="226">
        <f>Q884*H884</f>
        <v>0</v>
      </c>
      <c r="S884" s="226">
        <v>0</v>
      </c>
      <c r="T884" s="227">
        <f>S884*H884</f>
        <v>0</v>
      </c>
      <c r="U884" s="37"/>
      <c r="V884" s="37"/>
      <c r="W884" s="37"/>
      <c r="X884" s="37"/>
      <c r="Y884" s="37"/>
      <c r="Z884" s="37"/>
      <c r="AA884" s="37"/>
      <c r="AB884" s="37"/>
      <c r="AC884" s="37"/>
      <c r="AD884" s="37"/>
      <c r="AE884" s="37"/>
      <c r="AR884" s="228" t="s">
        <v>259</v>
      </c>
      <c r="AT884" s="228" t="s">
        <v>138</v>
      </c>
      <c r="AU884" s="228" t="s">
        <v>86</v>
      </c>
      <c r="AY884" s="16" t="s">
        <v>136</v>
      </c>
      <c r="BE884" s="229">
        <f>IF(N884="základní",J884,0)</f>
        <v>0</v>
      </c>
      <c r="BF884" s="229">
        <f>IF(N884="snížená",J884,0)</f>
        <v>0</v>
      </c>
      <c r="BG884" s="229">
        <f>IF(N884="zákl. přenesená",J884,0)</f>
        <v>0</v>
      </c>
      <c r="BH884" s="229">
        <f>IF(N884="sníž. přenesená",J884,0)</f>
        <v>0</v>
      </c>
      <c r="BI884" s="229">
        <f>IF(N884="nulová",J884,0)</f>
        <v>0</v>
      </c>
      <c r="BJ884" s="16" t="s">
        <v>82</v>
      </c>
      <c r="BK884" s="229">
        <f>ROUND(I884*H884,2)</f>
        <v>0</v>
      </c>
      <c r="BL884" s="16" t="s">
        <v>259</v>
      </c>
      <c r="BM884" s="228" t="s">
        <v>808</v>
      </c>
    </row>
    <row r="885" s="2" customFormat="1">
      <c r="A885" s="37"/>
      <c r="B885" s="38"/>
      <c r="C885" s="39"/>
      <c r="D885" s="230" t="s">
        <v>144</v>
      </c>
      <c r="E885" s="39"/>
      <c r="F885" s="231" t="s">
        <v>809</v>
      </c>
      <c r="G885" s="39"/>
      <c r="H885" s="39"/>
      <c r="I885" s="232"/>
      <c r="J885" s="39"/>
      <c r="K885" s="39"/>
      <c r="L885" s="43"/>
      <c r="M885" s="233"/>
      <c r="N885" s="234"/>
      <c r="O885" s="90"/>
      <c r="P885" s="90"/>
      <c r="Q885" s="90"/>
      <c r="R885" s="90"/>
      <c r="S885" s="90"/>
      <c r="T885" s="91"/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T885" s="16" t="s">
        <v>144</v>
      </c>
      <c r="AU885" s="16" t="s">
        <v>86</v>
      </c>
    </row>
    <row r="886" s="13" customFormat="1">
      <c r="A886" s="13"/>
      <c r="B886" s="235"/>
      <c r="C886" s="236"/>
      <c r="D886" s="230" t="s">
        <v>146</v>
      </c>
      <c r="E886" s="237" t="s">
        <v>1</v>
      </c>
      <c r="F886" s="238" t="s">
        <v>217</v>
      </c>
      <c r="G886" s="236"/>
      <c r="H886" s="237" t="s">
        <v>1</v>
      </c>
      <c r="I886" s="239"/>
      <c r="J886" s="236"/>
      <c r="K886" s="236"/>
      <c r="L886" s="240"/>
      <c r="M886" s="241"/>
      <c r="N886" s="242"/>
      <c r="O886" s="242"/>
      <c r="P886" s="242"/>
      <c r="Q886" s="242"/>
      <c r="R886" s="242"/>
      <c r="S886" s="242"/>
      <c r="T886" s="243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4" t="s">
        <v>146</v>
      </c>
      <c r="AU886" s="244" t="s">
        <v>86</v>
      </c>
      <c r="AV886" s="13" t="s">
        <v>82</v>
      </c>
      <c r="AW886" s="13" t="s">
        <v>32</v>
      </c>
      <c r="AX886" s="13" t="s">
        <v>77</v>
      </c>
      <c r="AY886" s="244" t="s">
        <v>136</v>
      </c>
    </row>
    <row r="887" s="14" customFormat="1">
      <c r="A887" s="14"/>
      <c r="B887" s="245"/>
      <c r="C887" s="246"/>
      <c r="D887" s="230" t="s">
        <v>146</v>
      </c>
      <c r="E887" s="247" t="s">
        <v>1</v>
      </c>
      <c r="F887" s="248" t="s">
        <v>671</v>
      </c>
      <c r="G887" s="246"/>
      <c r="H887" s="249">
        <v>2</v>
      </c>
      <c r="I887" s="250"/>
      <c r="J887" s="246"/>
      <c r="K887" s="246"/>
      <c r="L887" s="251"/>
      <c r="M887" s="252"/>
      <c r="N887" s="253"/>
      <c r="O887" s="253"/>
      <c r="P887" s="253"/>
      <c r="Q887" s="253"/>
      <c r="R887" s="253"/>
      <c r="S887" s="253"/>
      <c r="T887" s="254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5" t="s">
        <v>146</v>
      </c>
      <c r="AU887" s="255" t="s">
        <v>86</v>
      </c>
      <c r="AV887" s="14" t="s">
        <v>86</v>
      </c>
      <c r="AW887" s="14" t="s">
        <v>32</v>
      </c>
      <c r="AX887" s="14" t="s">
        <v>77</v>
      </c>
      <c r="AY887" s="255" t="s">
        <v>136</v>
      </c>
    </row>
    <row r="888" s="2" customFormat="1" ht="22.2" customHeight="1">
      <c r="A888" s="37"/>
      <c r="B888" s="38"/>
      <c r="C888" s="256" t="s">
        <v>810</v>
      </c>
      <c r="D888" s="256" t="s">
        <v>173</v>
      </c>
      <c r="E888" s="257" t="s">
        <v>811</v>
      </c>
      <c r="F888" s="258" t="s">
        <v>812</v>
      </c>
      <c r="G888" s="259" t="s">
        <v>272</v>
      </c>
      <c r="H888" s="260">
        <v>2</v>
      </c>
      <c r="I888" s="261"/>
      <c r="J888" s="262">
        <f>ROUND(I888*H888,2)</f>
        <v>0</v>
      </c>
      <c r="K888" s="258" t="s">
        <v>1</v>
      </c>
      <c r="L888" s="263"/>
      <c r="M888" s="264" t="s">
        <v>1</v>
      </c>
      <c r="N888" s="265" t="s">
        <v>42</v>
      </c>
      <c r="O888" s="90"/>
      <c r="P888" s="226">
        <f>O888*H888</f>
        <v>0</v>
      </c>
      <c r="Q888" s="226">
        <v>0.11</v>
      </c>
      <c r="R888" s="226">
        <f>Q888*H888</f>
        <v>0.22</v>
      </c>
      <c r="S888" s="226">
        <v>0</v>
      </c>
      <c r="T888" s="227">
        <f>S888*H888</f>
        <v>0</v>
      </c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  <c r="AR888" s="228" t="s">
        <v>258</v>
      </c>
      <c r="AT888" s="228" t="s">
        <v>173</v>
      </c>
      <c r="AU888" s="228" t="s">
        <v>86</v>
      </c>
      <c r="AY888" s="16" t="s">
        <v>136</v>
      </c>
      <c r="BE888" s="229">
        <f>IF(N888="základní",J888,0)</f>
        <v>0</v>
      </c>
      <c r="BF888" s="229">
        <f>IF(N888="snížená",J888,0)</f>
        <v>0</v>
      </c>
      <c r="BG888" s="229">
        <f>IF(N888="zákl. přenesená",J888,0)</f>
        <v>0</v>
      </c>
      <c r="BH888" s="229">
        <f>IF(N888="sníž. přenesená",J888,0)</f>
        <v>0</v>
      </c>
      <c r="BI888" s="229">
        <f>IF(N888="nulová",J888,0)</f>
        <v>0</v>
      </c>
      <c r="BJ888" s="16" t="s">
        <v>82</v>
      </c>
      <c r="BK888" s="229">
        <f>ROUND(I888*H888,2)</f>
        <v>0</v>
      </c>
      <c r="BL888" s="16" t="s">
        <v>259</v>
      </c>
      <c r="BM888" s="228" t="s">
        <v>813</v>
      </c>
    </row>
    <row r="889" s="2" customFormat="1">
      <c r="A889" s="37"/>
      <c r="B889" s="38"/>
      <c r="C889" s="39"/>
      <c r="D889" s="230" t="s">
        <v>144</v>
      </c>
      <c r="E889" s="39"/>
      <c r="F889" s="231" t="s">
        <v>812</v>
      </c>
      <c r="G889" s="39"/>
      <c r="H889" s="39"/>
      <c r="I889" s="232"/>
      <c r="J889" s="39"/>
      <c r="K889" s="39"/>
      <c r="L889" s="43"/>
      <c r="M889" s="233"/>
      <c r="N889" s="234"/>
      <c r="O889" s="90"/>
      <c r="P889" s="90"/>
      <c r="Q889" s="90"/>
      <c r="R889" s="90"/>
      <c r="S889" s="90"/>
      <c r="T889" s="91"/>
      <c r="U889" s="37"/>
      <c r="V889" s="37"/>
      <c r="W889" s="37"/>
      <c r="X889" s="37"/>
      <c r="Y889" s="37"/>
      <c r="Z889" s="37"/>
      <c r="AA889" s="37"/>
      <c r="AB889" s="37"/>
      <c r="AC889" s="37"/>
      <c r="AD889" s="37"/>
      <c r="AE889" s="37"/>
      <c r="AT889" s="16" t="s">
        <v>144</v>
      </c>
      <c r="AU889" s="16" t="s">
        <v>86</v>
      </c>
    </row>
    <row r="890" s="13" customFormat="1">
      <c r="A890" s="13"/>
      <c r="B890" s="235"/>
      <c r="C890" s="236"/>
      <c r="D890" s="230" t="s">
        <v>146</v>
      </c>
      <c r="E890" s="237" t="s">
        <v>1</v>
      </c>
      <c r="F890" s="238" t="s">
        <v>217</v>
      </c>
      <c r="G890" s="236"/>
      <c r="H890" s="237" t="s">
        <v>1</v>
      </c>
      <c r="I890" s="239"/>
      <c r="J890" s="236"/>
      <c r="K890" s="236"/>
      <c r="L890" s="240"/>
      <c r="M890" s="241"/>
      <c r="N890" s="242"/>
      <c r="O890" s="242"/>
      <c r="P890" s="242"/>
      <c r="Q890" s="242"/>
      <c r="R890" s="242"/>
      <c r="S890" s="242"/>
      <c r="T890" s="243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4" t="s">
        <v>146</v>
      </c>
      <c r="AU890" s="244" t="s">
        <v>86</v>
      </c>
      <c r="AV890" s="13" t="s">
        <v>82</v>
      </c>
      <c r="AW890" s="13" t="s">
        <v>32</v>
      </c>
      <c r="AX890" s="13" t="s">
        <v>77</v>
      </c>
      <c r="AY890" s="244" t="s">
        <v>136</v>
      </c>
    </row>
    <row r="891" s="14" customFormat="1">
      <c r="A891" s="14"/>
      <c r="B891" s="245"/>
      <c r="C891" s="246"/>
      <c r="D891" s="230" t="s">
        <v>146</v>
      </c>
      <c r="E891" s="247" t="s">
        <v>1</v>
      </c>
      <c r="F891" s="248" t="s">
        <v>671</v>
      </c>
      <c r="G891" s="246"/>
      <c r="H891" s="249">
        <v>2</v>
      </c>
      <c r="I891" s="250"/>
      <c r="J891" s="246"/>
      <c r="K891" s="246"/>
      <c r="L891" s="251"/>
      <c r="M891" s="252"/>
      <c r="N891" s="253"/>
      <c r="O891" s="253"/>
      <c r="P891" s="253"/>
      <c r="Q891" s="253"/>
      <c r="R891" s="253"/>
      <c r="S891" s="253"/>
      <c r="T891" s="254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5" t="s">
        <v>146</v>
      </c>
      <c r="AU891" s="255" t="s">
        <v>86</v>
      </c>
      <c r="AV891" s="14" t="s">
        <v>86</v>
      </c>
      <c r="AW891" s="14" t="s">
        <v>32</v>
      </c>
      <c r="AX891" s="14" t="s">
        <v>77</v>
      </c>
      <c r="AY891" s="255" t="s">
        <v>136</v>
      </c>
    </row>
    <row r="892" s="2" customFormat="1" ht="30" customHeight="1">
      <c r="A892" s="37"/>
      <c r="B892" s="38"/>
      <c r="C892" s="217" t="s">
        <v>814</v>
      </c>
      <c r="D892" s="217" t="s">
        <v>138</v>
      </c>
      <c r="E892" s="218" t="s">
        <v>815</v>
      </c>
      <c r="F892" s="219" t="s">
        <v>816</v>
      </c>
      <c r="G892" s="220" t="s">
        <v>159</v>
      </c>
      <c r="H892" s="221">
        <v>17.942</v>
      </c>
      <c r="I892" s="222"/>
      <c r="J892" s="223">
        <f>ROUND(I892*H892,2)</f>
        <v>0</v>
      </c>
      <c r="K892" s="219" t="s">
        <v>142</v>
      </c>
      <c r="L892" s="43"/>
      <c r="M892" s="224" t="s">
        <v>1</v>
      </c>
      <c r="N892" s="225" t="s">
        <v>42</v>
      </c>
      <c r="O892" s="90"/>
      <c r="P892" s="226">
        <f>O892*H892</f>
        <v>0</v>
      </c>
      <c r="Q892" s="226">
        <v>0</v>
      </c>
      <c r="R892" s="226">
        <f>Q892*H892</f>
        <v>0</v>
      </c>
      <c r="S892" s="226">
        <v>0</v>
      </c>
      <c r="T892" s="227">
        <f>S892*H892</f>
        <v>0</v>
      </c>
      <c r="U892" s="37"/>
      <c r="V892" s="37"/>
      <c r="W892" s="37"/>
      <c r="X892" s="37"/>
      <c r="Y892" s="37"/>
      <c r="Z892" s="37"/>
      <c r="AA892" s="37"/>
      <c r="AB892" s="37"/>
      <c r="AC892" s="37"/>
      <c r="AD892" s="37"/>
      <c r="AE892" s="37"/>
      <c r="AR892" s="228" t="s">
        <v>259</v>
      </c>
      <c r="AT892" s="228" t="s">
        <v>138</v>
      </c>
      <c r="AU892" s="228" t="s">
        <v>86</v>
      </c>
      <c r="AY892" s="16" t="s">
        <v>136</v>
      </c>
      <c r="BE892" s="229">
        <f>IF(N892="základní",J892,0)</f>
        <v>0</v>
      </c>
      <c r="BF892" s="229">
        <f>IF(N892="snížená",J892,0)</f>
        <v>0</v>
      </c>
      <c r="BG892" s="229">
        <f>IF(N892="zákl. přenesená",J892,0)</f>
        <v>0</v>
      </c>
      <c r="BH892" s="229">
        <f>IF(N892="sníž. přenesená",J892,0)</f>
        <v>0</v>
      </c>
      <c r="BI892" s="229">
        <f>IF(N892="nulová",J892,0)</f>
        <v>0</v>
      </c>
      <c r="BJ892" s="16" t="s">
        <v>82</v>
      </c>
      <c r="BK892" s="229">
        <f>ROUND(I892*H892,2)</f>
        <v>0</v>
      </c>
      <c r="BL892" s="16" t="s">
        <v>259</v>
      </c>
      <c r="BM892" s="228" t="s">
        <v>817</v>
      </c>
    </row>
    <row r="893" s="2" customFormat="1">
      <c r="A893" s="37"/>
      <c r="B893" s="38"/>
      <c r="C893" s="39"/>
      <c r="D893" s="230" t="s">
        <v>144</v>
      </c>
      <c r="E893" s="39"/>
      <c r="F893" s="231" t="s">
        <v>818</v>
      </c>
      <c r="G893" s="39"/>
      <c r="H893" s="39"/>
      <c r="I893" s="232"/>
      <c r="J893" s="39"/>
      <c r="K893" s="39"/>
      <c r="L893" s="43"/>
      <c r="M893" s="233"/>
      <c r="N893" s="234"/>
      <c r="O893" s="90"/>
      <c r="P893" s="90"/>
      <c r="Q893" s="90"/>
      <c r="R893" s="90"/>
      <c r="S893" s="90"/>
      <c r="T893" s="91"/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T893" s="16" t="s">
        <v>144</v>
      </c>
      <c r="AU893" s="16" t="s">
        <v>86</v>
      </c>
    </row>
    <row r="894" s="12" customFormat="1" ht="22.8" customHeight="1">
      <c r="A894" s="12"/>
      <c r="B894" s="201"/>
      <c r="C894" s="202"/>
      <c r="D894" s="203" t="s">
        <v>76</v>
      </c>
      <c r="E894" s="215" t="s">
        <v>819</v>
      </c>
      <c r="F894" s="215" t="s">
        <v>820</v>
      </c>
      <c r="G894" s="202"/>
      <c r="H894" s="202"/>
      <c r="I894" s="205"/>
      <c r="J894" s="216">
        <f>BK894</f>
        <v>0</v>
      </c>
      <c r="K894" s="202"/>
      <c r="L894" s="207"/>
      <c r="M894" s="208"/>
      <c r="N894" s="209"/>
      <c r="O894" s="209"/>
      <c r="P894" s="210">
        <f>SUM(P895:P915)</f>
        <v>0</v>
      </c>
      <c r="Q894" s="209"/>
      <c r="R894" s="210">
        <f>SUM(R895:R915)</f>
        <v>4.0890056100000001</v>
      </c>
      <c r="S894" s="209"/>
      <c r="T894" s="211">
        <f>SUM(T895:T915)</f>
        <v>0</v>
      </c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R894" s="212" t="s">
        <v>86</v>
      </c>
      <c r="AT894" s="213" t="s">
        <v>76</v>
      </c>
      <c r="AU894" s="213" t="s">
        <v>82</v>
      </c>
      <c r="AY894" s="212" t="s">
        <v>136</v>
      </c>
      <c r="BK894" s="214">
        <f>SUM(BK895:BK915)</f>
        <v>0</v>
      </c>
    </row>
    <row r="895" s="2" customFormat="1" ht="14.4" customHeight="1">
      <c r="A895" s="37"/>
      <c r="B895" s="38"/>
      <c r="C895" s="217" t="s">
        <v>821</v>
      </c>
      <c r="D895" s="217" t="s">
        <v>138</v>
      </c>
      <c r="E895" s="218" t="s">
        <v>822</v>
      </c>
      <c r="F895" s="219" t="s">
        <v>823</v>
      </c>
      <c r="G895" s="220" t="s">
        <v>182</v>
      </c>
      <c r="H895" s="221">
        <v>120.673</v>
      </c>
      <c r="I895" s="222"/>
      <c r="J895" s="223">
        <f>ROUND(I895*H895,2)</f>
        <v>0</v>
      </c>
      <c r="K895" s="219" t="s">
        <v>142</v>
      </c>
      <c r="L895" s="43"/>
      <c r="M895" s="224" t="s">
        <v>1</v>
      </c>
      <c r="N895" s="225" t="s">
        <v>42</v>
      </c>
      <c r="O895" s="90"/>
      <c r="P895" s="226">
        <f>O895*H895</f>
        <v>0</v>
      </c>
      <c r="Q895" s="226">
        <v>0.00029999999999999997</v>
      </c>
      <c r="R895" s="226">
        <f>Q895*H895</f>
        <v>0.036201899999999995</v>
      </c>
      <c r="S895" s="226">
        <v>0</v>
      </c>
      <c r="T895" s="227">
        <f>S895*H895</f>
        <v>0</v>
      </c>
      <c r="U895" s="37"/>
      <c r="V895" s="37"/>
      <c r="W895" s="37"/>
      <c r="X895" s="37"/>
      <c r="Y895" s="37"/>
      <c r="Z895" s="37"/>
      <c r="AA895" s="37"/>
      <c r="AB895" s="37"/>
      <c r="AC895" s="37"/>
      <c r="AD895" s="37"/>
      <c r="AE895" s="37"/>
      <c r="AR895" s="228" t="s">
        <v>259</v>
      </c>
      <c r="AT895" s="228" t="s">
        <v>138</v>
      </c>
      <c r="AU895" s="228" t="s">
        <v>86</v>
      </c>
      <c r="AY895" s="16" t="s">
        <v>136</v>
      </c>
      <c r="BE895" s="229">
        <f>IF(N895="základní",J895,0)</f>
        <v>0</v>
      </c>
      <c r="BF895" s="229">
        <f>IF(N895="snížená",J895,0)</f>
        <v>0</v>
      </c>
      <c r="BG895" s="229">
        <f>IF(N895="zákl. přenesená",J895,0)</f>
        <v>0</v>
      </c>
      <c r="BH895" s="229">
        <f>IF(N895="sníž. přenesená",J895,0)</f>
        <v>0</v>
      </c>
      <c r="BI895" s="229">
        <f>IF(N895="nulová",J895,0)</f>
        <v>0</v>
      </c>
      <c r="BJ895" s="16" t="s">
        <v>82</v>
      </c>
      <c r="BK895" s="229">
        <f>ROUND(I895*H895,2)</f>
        <v>0</v>
      </c>
      <c r="BL895" s="16" t="s">
        <v>259</v>
      </c>
      <c r="BM895" s="228" t="s">
        <v>824</v>
      </c>
    </row>
    <row r="896" s="2" customFormat="1">
      <c r="A896" s="37"/>
      <c r="B896" s="38"/>
      <c r="C896" s="39"/>
      <c r="D896" s="230" t="s">
        <v>144</v>
      </c>
      <c r="E896" s="39"/>
      <c r="F896" s="231" t="s">
        <v>825</v>
      </c>
      <c r="G896" s="39"/>
      <c r="H896" s="39"/>
      <c r="I896" s="232"/>
      <c r="J896" s="39"/>
      <c r="K896" s="39"/>
      <c r="L896" s="43"/>
      <c r="M896" s="233"/>
      <c r="N896" s="234"/>
      <c r="O896" s="90"/>
      <c r="P896" s="90"/>
      <c r="Q896" s="90"/>
      <c r="R896" s="90"/>
      <c r="S896" s="90"/>
      <c r="T896" s="91"/>
      <c r="U896" s="37"/>
      <c r="V896" s="37"/>
      <c r="W896" s="37"/>
      <c r="X896" s="37"/>
      <c r="Y896" s="37"/>
      <c r="Z896" s="37"/>
      <c r="AA896" s="37"/>
      <c r="AB896" s="37"/>
      <c r="AC896" s="37"/>
      <c r="AD896" s="37"/>
      <c r="AE896" s="37"/>
      <c r="AT896" s="16" t="s">
        <v>144</v>
      </c>
      <c r="AU896" s="16" t="s">
        <v>86</v>
      </c>
    </row>
    <row r="897" s="13" customFormat="1">
      <c r="A897" s="13"/>
      <c r="B897" s="235"/>
      <c r="C897" s="236"/>
      <c r="D897" s="230" t="s">
        <v>146</v>
      </c>
      <c r="E897" s="237" t="s">
        <v>1</v>
      </c>
      <c r="F897" s="238" t="s">
        <v>826</v>
      </c>
      <c r="G897" s="236"/>
      <c r="H897" s="237" t="s">
        <v>1</v>
      </c>
      <c r="I897" s="239"/>
      <c r="J897" s="236"/>
      <c r="K897" s="236"/>
      <c r="L897" s="240"/>
      <c r="M897" s="241"/>
      <c r="N897" s="242"/>
      <c r="O897" s="242"/>
      <c r="P897" s="242"/>
      <c r="Q897" s="242"/>
      <c r="R897" s="242"/>
      <c r="S897" s="242"/>
      <c r="T897" s="24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4" t="s">
        <v>146</v>
      </c>
      <c r="AU897" s="244" t="s">
        <v>86</v>
      </c>
      <c r="AV897" s="13" t="s">
        <v>82</v>
      </c>
      <c r="AW897" s="13" t="s">
        <v>32</v>
      </c>
      <c r="AX897" s="13" t="s">
        <v>77</v>
      </c>
      <c r="AY897" s="244" t="s">
        <v>136</v>
      </c>
    </row>
    <row r="898" s="14" customFormat="1">
      <c r="A898" s="14"/>
      <c r="B898" s="245"/>
      <c r="C898" s="246"/>
      <c r="D898" s="230" t="s">
        <v>146</v>
      </c>
      <c r="E898" s="247" t="s">
        <v>1</v>
      </c>
      <c r="F898" s="248" t="s">
        <v>246</v>
      </c>
      <c r="G898" s="246"/>
      <c r="H898" s="249">
        <v>26</v>
      </c>
      <c r="I898" s="250"/>
      <c r="J898" s="246"/>
      <c r="K898" s="246"/>
      <c r="L898" s="251"/>
      <c r="M898" s="252"/>
      <c r="N898" s="253"/>
      <c r="O898" s="253"/>
      <c r="P898" s="253"/>
      <c r="Q898" s="253"/>
      <c r="R898" s="253"/>
      <c r="S898" s="253"/>
      <c r="T898" s="254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5" t="s">
        <v>146</v>
      </c>
      <c r="AU898" s="255" t="s">
        <v>86</v>
      </c>
      <c r="AV898" s="14" t="s">
        <v>86</v>
      </c>
      <c r="AW898" s="14" t="s">
        <v>32</v>
      </c>
      <c r="AX898" s="14" t="s">
        <v>77</v>
      </c>
      <c r="AY898" s="255" t="s">
        <v>136</v>
      </c>
    </row>
    <row r="899" s="14" customFormat="1">
      <c r="A899" s="14"/>
      <c r="B899" s="245"/>
      <c r="C899" s="246"/>
      <c r="D899" s="230" t="s">
        <v>146</v>
      </c>
      <c r="E899" s="247" t="s">
        <v>1</v>
      </c>
      <c r="F899" s="248" t="s">
        <v>247</v>
      </c>
      <c r="G899" s="246"/>
      <c r="H899" s="249">
        <v>40.479999999999997</v>
      </c>
      <c r="I899" s="250"/>
      <c r="J899" s="246"/>
      <c r="K899" s="246"/>
      <c r="L899" s="251"/>
      <c r="M899" s="252"/>
      <c r="N899" s="253"/>
      <c r="O899" s="253"/>
      <c r="P899" s="253"/>
      <c r="Q899" s="253"/>
      <c r="R899" s="253"/>
      <c r="S899" s="253"/>
      <c r="T899" s="254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5" t="s">
        <v>146</v>
      </c>
      <c r="AU899" s="255" t="s">
        <v>86</v>
      </c>
      <c r="AV899" s="14" t="s">
        <v>86</v>
      </c>
      <c r="AW899" s="14" t="s">
        <v>32</v>
      </c>
      <c r="AX899" s="14" t="s">
        <v>77</v>
      </c>
      <c r="AY899" s="255" t="s">
        <v>136</v>
      </c>
    </row>
    <row r="900" s="14" customFormat="1">
      <c r="A900" s="14"/>
      <c r="B900" s="245"/>
      <c r="C900" s="246"/>
      <c r="D900" s="230" t="s">
        <v>146</v>
      </c>
      <c r="E900" s="247" t="s">
        <v>1</v>
      </c>
      <c r="F900" s="248" t="s">
        <v>248</v>
      </c>
      <c r="G900" s="246"/>
      <c r="H900" s="249">
        <v>30.359999999999999</v>
      </c>
      <c r="I900" s="250"/>
      <c r="J900" s="246"/>
      <c r="K900" s="246"/>
      <c r="L900" s="251"/>
      <c r="M900" s="252"/>
      <c r="N900" s="253"/>
      <c r="O900" s="253"/>
      <c r="P900" s="253"/>
      <c r="Q900" s="253"/>
      <c r="R900" s="253"/>
      <c r="S900" s="253"/>
      <c r="T900" s="254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5" t="s">
        <v>146</v>
      </c>
      <c r="AU900" s="255" t="s">
        <v>86</v>
      </c>
      <c r="AV900" s="14" t="s">
        <v>86</v>
      </c>
      <c r="AW900" s="14" t="s">
        <v>32</v>
      </c>
      <c r="AX900" s="14" t="s">
        <v>77</v>
      </c>
      <c r="AY900" s="255" t="s">
        <v>136</v>
      </c>
    </row>
    <row r="901" s="14" customFormat="1">
      <c r="A901" s="14"/>
      <c r="B901" s="245"/>
      <c r="C901" s="246"/>
      <c r="D901" s="230" t="s">
        <v>146</v>
      </c>
      <c r="E901" s="247" t="s">
        <v>1</v>
      </c>
      <c r="F901" s="248" t="s">
        <v>249</v>
      </c>
      <c r="G901" s="246"/>
      <c r="H901" s="249">
        <v>23.832999999999998</v>
      </c>
      <c r="I901" s="250"/>
      <c r="J901" s="246"/>
      <c r="K901" s="246"/>
      <c r="L901" s="251"/>
      <c r="M901" s="252"/>
      <c r="N901" s="253"/>
      <c r="O901" s="253"/>
      <c r="P901" s="253"/>
      <c r="Q901" s="253"/>
      <c r="R901" s="253"/>
      <c r="S901" s="253"/>
      <c r="T901" s="254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5" t="s">
        <v>146</v>
      </c>
      <c r="AU901" s="255" t="s">
        <v>86</v>
      </c>
      <c r="AV901" s="14" t="s">
        <v>86</v>
      </c>
      <c r="AW901" s="14" t="s">
        <v>32</v>
      </c>
      <c r="AX901" s="14" t="s">
        <v>77</v>
      </c>
      <c r="AY901" s="255" t="s">
        <v>136</v>
      </c>
    </row>
    <row r="902" s="2" customFormat="1" ht="22.2" customHeight="1">
      <c r="A902" s="37"/>
      <c r="B902" s="38"/>
      <c r="C902" s="217" t="s">
        <v>827</v>
      </c>
      <c r="D902" s="217" t="s">
        <v>138</v>
      </c>
      <c r="E902" s="218" t="s">
        <v>828</v>
      </c>
      <c r="F902" s="219" t="s">
        <v>829</v>
      </c>
      <c r="G902" s="220" t="s">
        <v>182</v>
      </c>
      <c r="H902" s="221">
        <v>120.673</v>
      </c>
      <c r="I902" s="222"/>
      <c r="J902" s="223">
        <f>ROUND(I902*H902,2)</f>
        <v>0</v>
      </c>
      <c r="K902" s="219" t="s">
        <v>142</v>
      </c>
      <c r="L902" s="43"/>
      <c r="M902" s="224" t="s">
        <v>1</v>
      </c>
      <c r="N902" s="225" t="s">
        <v>42</v>
      </c>
      <c r="O902" s="90"/>
      <c r="P902" s="226">
        <f>O902*H902</f>
        <v>0</v>
      </c>
      <c r="Q902" s="226">
        <v>0.0015</v>
      </c>
      <c r="R902" s="226">
        <f>Q902*H902</f>
        <v>0.18100950000000002</v>
      </c>
      <c r="S902" s="226">
        <v>0</v>
      </c>
      <c r="T902" s="227">
        <f>S902*H902</f>
        <v>0</v>
      </c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R902" s="228" t="s">
        <v>259</v>
      </c>
      <c r="AT902" s="228" t="s">
        <v>138</v>
      </c>
      <c r="AU902" s="228" t="s">
        <v>86</v>
      </c>
      <c r="AY902" s="16" t="s">
        <v>136</v>
      </c>
      <c r="BE902" s="229">
        <f>IF(N902="základní",J902,0)</f>
        <v>0</v>
      </c>
      <c r="BF902" s="229">
        <f>IF(N902="snížená",J902,0)</f>
        <v>0</v>
      </c>
      <c r="BG902" s="229">
        <f>IF(N902="zákl. přenesená",J902,0)</f>
        <v>0</v>
      </c>
      <c r="BH902" s="229">
        <f>IF(N902="sníž. přenesená",J902,0)</f>
        <v>0</v>
      </c>
      <c r="BI902" s="229">
        <f>IF(N902="nulová",J902,0)</f>
        <v>0</v>
      </c>
      <c r="BJ902" s="16" t="s">
        <v>82</v>
      </c>
      <c r="BK902" s="229">
        <f>ROUND(I902*H902,2)</f>
        <v>0</v>
      </c>
      <c r="BL902" s="16" t="s">
        <v>259</v>
      </c>
      <c r="BM902" s="228" t="s">
        <v>830</v>
      </c>
    </row>
    <row r="903" s="2" customFormat="1">
      <c r="A903" s="37"/>
      <c r="B903" s="38"/>
      <c r="C903" s="39"/>
      <c r="D903" s="230" t="s">
        <v>144</v>
      </c>
      <c r="E903" s="39"/>
      <c r="F903" s="231" t="s">
        <v>831</v>
      </c>
      <c r="G903" s="39"/>
      <c r="H903" s="39"/>
      <c r="I903" s="232"/>
      <c r="J903" s="39"/>
      <c r="K903" s="39"/>
      <c r="L903" s="43"/>
      <c r="M903" s="233"/>
      <c r="N903" s="234"/>
      <c r="O903" s="90"/>
      <c r="P903" s="90"/>
      <c r="Q903" s="90"/>
      <c r="R903" s="90"/>
      <c r="S903" s="90"/>
      <c r="T903" s="91"/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T903" s="16" t="s">
        <v>144</v>
      </c>
      <c r="AU903" s="16" t="s">
        <v>86</v>
      </c>
    </row>
    <row r="904" s="2" customFormat="1" ht="34.8" customHeight="1">
      <c r="A904" s="37"/>
      <c r="B904" s="38"/>
      <c r="C904" s="217" t="s">
        <v>832</v>
      </c>
      <c r="D904" s="217" t="s">
        <v>138</v>
      </c>
      <c r="E904" s="218" t="s">
        <v>833</v>
      </c>
      <c r="F904" s="219" t="s">
        <v>834</v>
      </c>
      <c r="G904" s="220" t="s">
        <v>182</v>
      </c>
      <c r="H904" s="221">
        <v>120.673</v>
      </c>
      <c r="I904" s="222"/>
      <c r="J904" s="223">
        <f>ROUND(I904*H904,2)</f>
        <v>0</v>
      </c>
      <c r="K904" s="219" t="s">
        <v>142</v>
      </c>
      <c r="L904" s="43"/>
      <c r="M904" s="224" t="s">
        <v>1</v>
      </c>
      <c r="N904" s="225" t="s">
        <v>42</v>
      </c>
      <c r="O904" s="90"/>
      <c r="P904" s="226">
        <f>O904*H904</f>
        <v>0</v>
      </c>
      <c r="Q904" s="226">
        <v>0.0089700000000000005</v>
      </c>
      <c r="R904" s="226">
        <f>Q904*H904</f>
        <v>1.0824368100000001</v>
      </c>
      <c r="S904" s="226">
        <v>0</v>
      </c>
      <c r="T904" s="227">
        <f>S904*H904</f>
        <v>0</v>
      </c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R904" s="228" t="s">
        <v>259</v>
      </c>
      <c r="AT904" s="228" t="s">
        <v>138</v>
      </c>
      <c r="AU904" s="228" t="s">
        <v>86</v>
      </c>
      <c r="AY904" s="16" t="s">
        <v>136</v>
      </c>
      <c r="BE904" s="229">
        <f>IF(N904="základní",J904,0)</f>
        <v>0</v>
      </c>
      <c r="BF904" s="229">
        <f>IF(N904="snížená",J904,0)</f>
        <v>0</v>
      </c>
      <c r="BG904" s="229">
        <f>IF(N904="zákl. přenesená",J904,0)</f>
        <v>0</v>
      </c>
      <c r="BH904" s="229">
        <f>IF(N904="sníž. přenesená",J904,0)</f>
        <v>0</v>
      </c>
      <c r="BI904" s="229">
        <f>IF(N904="nulová",J904,0)</f>
        <v>0</v>
      </c>
      <c r="BJ904" s="16" t="s">
        <v>82</v>
      </c>
      <c r="BK904" s="229">
        <f>ROUND(I904*H904,2)</f>
        <v>0</v>
      </c>
      <c r="BL904" s="16" t="s">
        <v>259</v>
      </c>
      <c r="BM904" s="228" t="s">
        <v>835</v>
      </c>
    </row>
    <row r="905" s="2" customFormat="1">
      <c r="A905" s="37"/>
      <c r="B905" s="38"/>
      <c r="C905" s="39"/>
      <c r="D905" s="230" t="s">
        <v>144</v>
      </c>
      <c r="E905" s="39"/>
      <c r="F905" s="231" t="s">
        <v>836</v>
      </c>
      <c r="G905" s="39"/>
      <c r="H905" s="39"/>
      <c r="I905" s="232"/>
      <c r="J905" s="39"/>
      <c r="K905" s="39"/>
      <c r="L905" s="43"/>
      <c r="M905" s="233"/>
      <c r="N905" s="234"/>
      <c r="O905" s="90"/>
      <c r="P905" s="90"/>
      <c r="Q905" s="90"/>
      <c r="R905" s="90"/>
      <c r="S905" s="90"/>
      <c r="T905" s="91"/>
      <c r="U905" s="37"/>
      <c r="V905" s="37"/>
      <c r="W905" s="37"/>
      <c r="X905" s="37"/>
      <c r="Y905" s="37"/>
      <c r="Z905" s="37"/>
      <c r="AA905" s="37"/>
      <c r="AB905" s="37"/>
      <c r="AC905" s="37"/>
      <c r="AD905" s="37"/>
      <c r="AE905" s="37"/>
      <c r="AT905" s="16" t="s">
        <v>144</v>
      </c>
      <c r="AU905" s="16" t="s">
        <v>86</v>
      </c>
    </row>
    <row r="906" s="13" customFormat="1">
      <c r="A906" s="13"/>
      <c r="B906" s="235"/>
      <c r="C906" s="236"/>
      <c r="D906" s="230" t="s">
        <v>146</v>
      </c>
      <c r="E906" s="237" t="s">
        <v>1</v>
      </c>
      <c r="F906" s="238" t="s">
        <v>826</v>
      </c>
      <c r="G906" s="236"/>
      <c r="H906" s="237" t="s">
        <v>1</v>
      </c>
      <c r="I906" s="239"/>
      <c r="J906" s="236"/>
      <c r="K906" s="236"/>
      <c r="L906" s="240"/>
      <c r="M906" s="241"/>
      <c r="N906" s="242"/>
      <c r="O906" s="242"/>
      <c r="P906" s="242"/>
      <c r="Q906" s="242"/>
      <c r="R906" s="242"/>
      <c r="S906" s="242"/>
      <c r="T906" s="24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4" t="s">
        <v>146</v>
      </c>
      <c r="AU906" s="244" t="s">
        <v>86</v>
      </c>
      <c r="AV906" s="13" t="s">
        <v>82</v>
      </c>
      <c r="AW906" s="13" t="s">
        <v>32</v>
      </c>
      <c r="AX906" s="13" t="s">
        <v>77</v>
      </c>
      <c r="AY906" s="244" t="s">
        <v>136</v>
      </c>
    </row>
    <row r="907" s="14" customFormat="1">
      <c r="A907" s="14"/>
      <c r="B907" s="245"/>
      <c r="C907" s="246"/>
      <c r="D907" s="230" t="s">
        <v>146</v>
      </c>
      <c r="E907" s="247" t="s">
        <v>1</v>
      </c>
      <c r="F907" s="248" t="s">
        <v>246</v>
      </c>
      <c r="G907" s="246"/>
      <c r="H907" s="249">
        <v>26</v>
      </c>
      <c r="I907" s="250"/>
      <c r="J907" s="246"/>
      <c r="K907" s="246"/>
      <c r="L907" s="251"/>
      <c r="M907" s="252"/>
      <c r="N907" s="253"/>
      <c r="O907" s="253"/>
      <c r="P907" s="253"/>
      <c r="Q907" s="253"/>
      <c r="R907" s="253"/>
      <c r="S907" s="253"/>
      <c r="T907" s="254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5" t="s">
        <v>146</v>
      </c>
      <c r="AU907" s="255" t="s">
        <v>86</v>
      </c>
      <c r="AV907" s="14" t="s">
        <v>86</v>
      </c>
      <c r="AW907" s="14" t="s">
        <v>32</v>
      </c>
      <c r="AX907" s="14" t="s">
        <v>77</v>
      </c>
      <c r="AY907" s="255" t="s">
        <v>136</v>
      </c>
    </row>
    <row r="908" s="14" customFormat="1">
      <c r="A908" s="14"/>
      <c r="B908" s="245"/>
      <c r="C908" s="246"/>
      <c r="D908" s="230" t="s">
        <v>146</v>
      </c>
      <c r="E908" s="247" t="s">
        <v>1</v>
      </c>
      <c r="F908" s="248" t="s">
        <v>247</v>
      </c>
      <c r="G908" s="246"/>
      <c r="H908" s="249">
        <v>40.479999999999997</v>
      </c>
      <c r="I908" s="250"/>
      <c r="J908" s="246"/>
      <c r="K908" s="246"/>
      <c r="L908" s="251"/>
      <c r="M908" s="252"/>
      <c r="N908" s="253"/>
      <c r="O908" s="253"/>
      <c r="P908" s="253"/>
      <c r="Q908" s="253"/>
      <c r="R908" s="253"/>
      <c r="S908" s="253"/>
      <c r="T908" s="254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5" t="s">
        <v>146</v>
      </c>
      <c r="AU908" s="255" t="s">
        <v>86</v>
      </c>
      <c r="AV908" s="14" t="s">
        <v>86</v>
      </c>
      <c r="AW908" s="14" t="s">
        <v>32</v>
      </c>
      <c r="AX908" s="14" t="s">
        <v>77</v>
      </c>
      <c r="AY908" s="255" t="s">
        <v>136</v>
      </c>
    </row>
    <row r="909" s="14" customFormat="1">
      <c r="A909" s="14"/>
      <c r="B909" s="245"/>
      <c r="C909" s="246"/>
      <c r="D909" s="230" t="s">
        <v>146</v>
      </c>
      <c r="E909" s="247" t="s">
        <v>1</v>
      </c>
      <c r="F909" s="248" t="s">
        <v>248</v>
      </c>
      <c r="G909" s="246"/>
      <c r="H909" s="249">
        <v>30.359999999999999</v>
      </c>
      <c r="I909" s="250"/>
      <c r="J909" s="246"/>
      <c r="K909" s="246"/>
      <c r="L909" s="251"/>
      <c r="M909" s="252"/>
      <c r="N909" s="253"/>
      <c r="O909" s="253"/>
      <c r="P909" s="253"/>
      <c r="Q909" s="253"/>
      <c r="R909" s="253"/>
      <c r="S909" s="253"/>
      <c r="T909" s="254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5" t="s">
        <v>146</v>
      </c>
      <c r="AU909" s="255" t="s">
        <v>86</v>
      </c>
      <c r="AV909" s="14" t="s">
        <v>86</v>
      </c>
      <c r="AW909" s="14" t="s">
        <v>32</v>
      </c>
      <c r="AX909" s="14" t="s">
        <v>77</v>
      </c>
      <c r="AY909" s="255" t="s">
        <v>136</v>
      </c>
    </row>
    <row r="910" s="14" customFormat="1">
      <c r="A910" s="14"/>
      <c r="B910" s="245"/>
      <c r="C910" s="246"/>
      <c r="D910" s="230" t="s">
        <v>146</v>
      </c>
      <c r="E910" s="247" t="s">
        <v>1</v>
      </c>
      <c r="F910" s="248" t="s">
        <v>249</v>
      </c>
      <c r="G910" s="246"/>
      <c r="H910" s="249">
        <v>23.832999999999998</v>
      </c>
      <c r="I910" s="250"/>
      <c r="J910" s="246"/>
      <c r="K910" s="246"/>
      <c r="L910" s="251"/>
      <c r="M910" s="252"/>
      <c r="N910" s="253"/>
      <c r="O910" s="253"/>
      <c r="P910" s="253"/>
      <c r="Q910" s="253"/>
      <c r="R910" s="253"/>
      <c r="S910" s="253"/>
      <c r="T910" s="254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5" t="s">
        <v>146</v>
      </c>
      <c r="AU910" s="255" t="s">
        <v>86</v>
      </c>
      <c r="AV910" s="14" t="s">
        <v>86</v>
      </c>
      <c r="AW910" s="14" t="s">
        <v>32</v>
      </c>
      <c r="AX910" s="14" t="s">
        <v>77</v>
      </c>
      <c r="AY910" s="255" t="s">
        <v>136</v>
      </c>
    </row>
    <row r="911" s="2" customFormat="1" ht="22.2" customHeight="1">
      <c r="A911" s="37"/>
      <c r="B911" s="38"/>
      <c r="C911" s="256" t="s">
        <v>837</v>
      </c>
      <c r="D911" s="256" t="s">
        <v>173</v>
      </c>
      <c r="E911" s="257" t="s">
        <v>838</v>
      </c>
      <c r="F911" s="258" t="s">
        <v>839</v>
      </c>
      <c r="G911" s="259" t="s">
        <v>182</v>
      </c>
      <c r="H911" s="260">
        <v>138.774</v>
      </c>
      <c r="I911" s="261"/>
      <c r="J911" s="262">
        <f>ROUND(I911*H911,2)</f>
        <v>0</v>
      </c>
      <c r="K911" s="258" t="s">
        <v>142</v>
      </c>
      <c r="L911" s="263"/>
      <c r="M911" s="264" t="s">
        <v>1</v>
      </c>
      <c r="N911" s="265" t="s">
        <v>42</v>
      </c>
      <c r="O911" s="90"/>
      <c r="P911" s="226">
        <f>O911*H911</f>
        <v>0</v>
      </c>
      <c r="Q911" s="226">
        <v>0.0201</v>
      </c>
      <c r="R911" s="226">
        <f>Q911*H911</f>
        <v>2.7893574000000001</v>
      </c>
      <c r="S911" s="226">
        <v>0</v>
      </c>
      <c r="T911" s="227">
        <f>S911*H911</f>
        <v>0</v>
      </c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R911" s="228" t="s">
        <v>258</v>
      </c>
      <c r="AT911" s="228" t="s">
        <v>173</v>
      </c>
      <c r="AU911" s="228" t="s">
        <v>86</v>
      </c>
      <c r="AY911" s="16" t="s">
        <v>136</v>
      </c>
      <c r="BE911" s="229">
        <f>IF(N911="základní",J911,0)</f>
        <v>0</v>
      </c>
      <c r="BF911" s="229">
        <f>IF(N911="snížená",J911,0)</f>
        <v>0</v>
      </c>
      <c r="BG911" s="229">
        <f>IF(N911="zákl. přenesená",J911,0)</f>
        <v>0</v>
      </c>
      <c r="BH911" s="229">
        <f>IF(N911="sníž. přenesená",J911,0)</f>
        <v>0</v>
      </c>
      <c r="BI911" s="229">
        <f>IF(N911="nulová",J911,0)</f>
        <v>0</v>
      </c>
      <c r="BJ911" s="16" t="s">
        <v>82</v>
      </c>
      <c r="BK911" s="229">
        <f>ROUND(I911*H911,2)</f>
        <v>0</v>
      </c>
      <c r="BL911" s="16" t="s">
        <v>259</v>
      </c>
      <c r="BM911" s="228" t="s">
        <v>840</v>
      </c>
    </row>
    <row r="912" s="2" customFormat="1">
      <c r="A912" s="37"/>
      <c r="B912" s="38"/>
      <c r="C912" s="39"/>
      <c r="D912" s="230" t="s">
        <v>144</v>
      </c>
      <c r="E912" s="39"/>
      <c r="F912" s="231" t="s">
        <v>839</v>
      </c>
      <c r="G912" s="39"/>
      <c r="H912" s="39"/>
      <c r="I912" s="232"/>
      <c r="J912" s="39"/>
      <c r="K912" s="39"/>
      <c r="L912" s="43"/>
      <c r="M912" s="233"/>
      <c r="N912" s="234"/>
      <c r="O912" s="90"/>
      <c r="P912" s="90"/>
      <c r="Q912" s="90"/>
      <c r="R912" s="90"/>
      <c r="S912" s="90"/>
      <c r="T912" s="91"/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T912" s="16" t="s">
        <v>144</v>
      </c>
      <c r="AU912" s="16" t="s">
        <v>86</v>
      </c>
    </row>
    <row r="913" s="14" customFormat="1">
      <c r="A913" s="14"/>
      <c r="B913" s="245"/>
      <c r="C913" s="246"/>
      <c r="D913" s="230" t="s">
        <v>146</v>
      </c>
      <c r="E913" s="246"/>
      <c r="F913" s="248" t="s">
        <v>841</v>
      </c>
      <c r="G913" s="246"/>
      <c r="H913" s="249">
        <v>138.774</v>
      </c>
      <c r="I913" s="250"/>
      <c r="J913" s="246"/>
      <c r="K913" s="246"/>
      <c r="L913" s="251"/>
      <c r="M913" s="252"/>
      <c r="N913" s="253"/>
      <c r="O913" s="253"/>
      <c r="P913" s="253"/>
      <c r="Q913" s="253"/>
      <c r="R913" s="253"/>
      <c r="S913" s="253"/>
      <c r="T913" s="254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5" t="s">
        <v>146</v>
      </c>
      <c r="AU913" s="255" t="s">
        <v>86</v>
      </c>
      <c r="AV913" s="14" t="s">
        <v>86</v>
      </c>
      <c r="AW913" s="14" t="s">
        <v>4</v>
      </c>
      <c r="AX913" s="14" t="s">
        <v>82</v>
      </c>
      <c r="AY913" s="255" t="s">
        <v>136</v>
      </c>
    </row>
    <row r="914" s="2" customFormat="1" ht="30" customHeight="1">
      <c r="A914" s="37"/>
      <c r="B914" s="38"/>
      <c r="C914" s="217" t="s">
        <v>842</v>
      </c>
      <c r="D914" s="217" t="s">
        <v>138</v>
      </c>
      <c r="E914" s="218" t="s">
        <v>843</v>
      </c>
      <c r="F914" s="219" t="s">
        <v>844</v>
      </c>
      <c r="G914" s="220" t="s">
        <v>159</v>
      </c>
      <c r="H914" s="221">
        <v>4.0890000000000004</v>
      </c>
      <c r="I914" s="222"/>
      <c r="J914" s="223">
        <f>ROUND(I914*H914,2)</f>
        <v>0</v>
      </c>
      <c r="K914" s="219" t="s">
        <v>142</v>
      </c>
      <c r="L914" s="43"/>
      <c r="M914" s="224" t="s">
        <v>1</v>
      </c>
      <c r="N914" s="225" t="s">
        <v>42</v>
      </c>
      <c r="O914" s="90"/>
      <c r="P914" s="226">
        <f>O914*H914</f>
        <v>0</v>
      </c>
      <c r="Q914" s="226">
        <v>0</v>
      </c>
      <c r="R914" s="226">
        <f>Q914*H914</f>
        <v>0</v>
      </c>
      <c r="S914" s="226">
        <v>0</v>
      </c>
      <c r="T914" s="227">
        <f>S914*H914</f>
        <v>0</v>
      </c>
      <c r="U914" s="37"/>
      <c r="V914" s="37"/>
      <c r="W914" s="37"/>
      <c r="X914" s="37"/>
      <c r="Y914" s="37"/>
      <c r="Z914" s="37"/>
      <c r="AA914" s="37"/>
      <c r="AB914" s="37"/>
      <c r="AC914" s="37"/>
      <c r="AD914" s="37"/>
      <c r="AE914" s="37"/>
      <c r="AR914" s="228" t="s">
        <v>259</v>
      </c>
      <c r="AT914" s="228" t="s">
        <v>138</v>
      </c>
      <c r="AU914" s="228" t="s">
        <v>86</v>
      </c>
      <c r="AY914" s="16" t="s">
        <v>136</v>
      </c>
      <c r="BE914" s="229">
        <f>IF(N914="základní",J914,0)</f>
        <v>0</v>
      </c>
      <c r="BF914" s="229">
        <f>IF(N914="snížená",J914,0)</f>
        <v>0</v>
      </c>
      <c r="BG914" s="229">
        <f>IF(N914="zákl. přenesená",J914,0)</f>
        <v>0</v>
      </c>
      <c r="BH914" s="229">
        <f>IF(N914="sníž. přenesená",J914,0)</f>
        <v>0</v>
      </c>
      <c r="BI914" s="229">
        <f>IF(N914="nulová",J914,0)</f>
        <v>0</v>
      </c>
      <c r="BJ914" s="16" t="s">
        <v>82</v>
      </c>
      <c r="BK914" s="229">
        <f>ROUND(I914*H914,2)</f>
        <v>0</v>
      </c>
      <c r="BL914" s="16" t="s">
        <v>259</v>
      </c>
      <c r="BM914" s="228" t="s">
        <v>845</v>
      </c>
    </row>
    <row r="915" s="2" customFormat="1">
      <c r="A915" s="37"/>
      <c r="B915" s="38"/>
      <c r="C915" s="39"/>
      <c r="D915" s="230" t="s">
        <v>144</v>
      </c>
      <c r="E915" s="39"/>
      <c r="F915" s="231" t="s">
        <v>846</v>
      </c>
      <c r="G915" s="39"/>
      <c r="H915" s="39"/>
      <c r="I915" s="232"/>
      <c r="J915" s="39"/>
      <c r="K915" s="39"/>
      <c r="L915" s="43"/>
      <c r="M915" s="233"/>
      <c r="N915" s="234"/>
      <c r="O915" s="90"/>
      <c r="P915" s="90"/>
      <c r="Q915" s="90"/>
      <c r="R915" s="90"/>
      <c r="S915" s="90"/>
      <c r="T915" s="91"/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T915" s="16" t="s">
        <v>144</v>
      </c>
      <c r="AU915" s="16" t="s">
        <v>86</v>
      </c>
    </row>
    <row r="916" s="12" customFormat="1" ht="22.8" customHeight="1">
      <c r="A916" s="12"/>
      <c r="B916" s="201"/>
      <c r="C916" s="202"/>
      <c r="D916" s="203" t="s">
        <v>76</v>
      </c>
      <c r="E916" s="215" t="s">
        <v>847</v>
      </c>
      <c r="F916" s="215" t="s">
        <v>848</v>
      </c>
      <c r="G916" s="202"/>
      <c r="H916" s="202"/>
      <c r="I916" s="205"/>
      <c r="J916" s="216">
        <f>BK916</f>
        <v>0</v>
      </c>
      <c r="K916" s="202"/>
      <c r="L916" s="207"/>
      <c r="M916" s="208"/>
      <c r="N916" s="209"/>
      <c r="O916" s="209"/>
      <c r="P916" s="210">
        <f>SUM(P917:P924)</f>
        <v>0</v>
      </c>
      <c r="Q916" s="209"/>
      <c r="R916" s="210">
        <f>SUM(R917:R924)</f>
        <v>0</v>
      </c>
      <c r="S916" s="209"/>
      <c r="T916" s="211">
        <f>SUM(T917:T924)</f>
        <v>7.1197660000000003</v>
      </c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R916" s="212" t="s">
        <v>86</v>
      </c>
      <c r="AT916" s="213" t="s">
        <v>76</v>
      </c>
      <c r="AU916" s="213" t="s">
        <v>82</v>
      </c>
      <c r="AY916" s="212" t="s">
        <v>136</v>
      </c>
      <c r="BK916" s="214">
        <f>SUM(BK917:BK924)</f>
        <v>0</v>
      </c>
    </row>
    <row r="917" s="2" customFormat="1" ht="22.2" customHeight="1">
      <c r="A917" s="37"/>
      <c r="B917" s="38"/>
      <c r="C917" s="217" t="s">
        <v>849</v>
      </c>
      <c r="D917" s="217" t="s">
        <v>138</v>
      </c>
      <c r="E917" s="218" t="s">
        <v>850</v>
      </c>
      <c r="F917" s="219" t="s">
        <v>851</v>
      </c>
      <c r="G917" s="220" t="s">
        <v>182</v>
      </c>
      <c r="H917" s="221">
        <v>60.337000000000003</v>
      </c>
      <c r="I917" s="222"/>
      <c r="J917" s="223">
        <f>ROUND(I917*H917,2)</f>
        <v>0</v>
      </c>
      <c r="K917" s="219" t="s">
        <v>142</v>
      </c>
      <c r="L917" s="43"/>
      <c r="M917" s="224" t="s">
        <v>1</v>
      </c>
      <c r="N917" s="225" t="s">
        <v>42</v>
      </c>
      <c r="O917" s="90"/>
      <c r="P917" s="226">
        <f>O917*H917</f>
        <v>0</v>
      </c>
      <c r="Q917" s="226">
        <v>0</v>
      </c>
      <c r="R917" s="226">
        <f>Q917*H917</f>
        <v>0</v>
      </c>
      <c r="S917" s="226">
        <v>0.11799999999999999</v>
      </c>
      <c r="T917" s="227">
        <f>S917*H917</f>
        <v>7.1197660000000003</v>
      </c>
      <c r="U917" s="37"/>
      <c r="V917" s="37"/>
      <c r="W917" s="37"/>
      <c r="X917" s="37"/>
      <c r="Y917" s="37"/>
      <c r="Z917" s="37"/>
      <c r="AA917" s="37"/>
      <c r="AB917" s="37"/>
      <c r="AC917" s="37"/>
      <c r="AD917" s="37"/>
      <c r="AE917" s="37"/>
      <c r="AR917" s="228" t="s">
        <v>259</v>
      </c>
      <c r="AT917" s="228" t="s">
        <v>138</v>
      </c>
      <c r="AU917" s="228" t="s">
        <v>86</v>
      </c>
      <c r="AY917" s="16" t="s">
        <v>136</v>
      </c>
      <c r="BE917" s="229">
        <f>IF(N917="základní",J917,0)</f>
        <v>0</v>
      </c>
      <c r="BF917" s="229">
        <f>IF(N917="snížená",J917,0)</f>
        <v>0</v>
      </c>
      <c r="BG917" s="229">
        <f>IF(N917="zákl. přenesená",J917,0)</f>
        <v>0</v>
      </c>
      <c r="BH917" s="229">
        <f>IF(N917="sníž. přenesená",J917,0)</f>
        <v>0</v>
      </c>
      <c r="BI917" s="229">
        <f>IF(N917="nulová",J917,0)</f>
        <v>0</v>
      </c>
      <c r="BJ917" s="16" t="s">
        <v>82</v>
      </c>
      <c r="BK917" s="229">
        <f>ROUND(I917*H917,2)</f>
        <v>0</v>
      </c>
      <c r="BL917" s="16" t="s">
        <v>259</v>
      </c>
      <c r="BM917" s="228" t="s">
        <v>852</v>
      </c>
    </row>
    <row r="918" s="2" customFormat="1">
      <c r="A918" s="37"/>
      <c r="B918" s="38"/>
      <c r="C918" s="39"/>
      <c r="D918" s="230" t="s">
        <v>144</v>
      </c>
      <c r="E918" s="39"/>
      <c r="F918" s="231" t="s">
        <v>851</v>
      </c>
      <c r="G918" s="39"/>
      <c r="H918" s="39"/>
      <c r="I918" s="232"/>
      <c r="J918" s="39"/>
      <c r="K918" s="39"/>
      <c r="L918" s="43"/>
      <c r="M918" s="233"/>
      <c r="N918" s="234"/>
      <c r="O918" s="90"/>
      <c r="P918" s="90"/>
      <c r="Q918" s="90"/>
      <c r="R918" s="90"/>
      <c r="S918" s="90"/>
      <c r="T918" s="91"/>
      <c r="U918" s="37"/>
      <c r="V918" s="37"/>
      <c r="W918" s="37"/>
      <c r="X918" s="37"/>
      <c r="Y918" s="37"/>
      <c r="Z918" s="37"/>
      <c r="AA918" s="37"/>
      <c r="AB918" s="37"/>
      <c r="AC918" s="37"/>
      <c r="AD918" s="37"/>
      <c r="AE918" s="37"/>
      <c r="AT918" s="16" t="s">
        <v>144</v>
      </c>
      <c r="AU918" s="16" t="s">
        <v>86</v>
      </c>
    </row>
    <row r="919" s="13" customFormat="1">
      <c r="A919" s="13"/>
      <c r="B919" s="235"/>
      <c r="C919" s="236"/>
      <c r="D919" s="230" t="s">
        <v>146</v>
      </c>
      <c r="E919" s="237" t="s">
        <v>1</v>
      </c>
      <c r="F919" s="238" t="s">
        <v>853</v>
      </c>
      <c r="G919" s="236"/>
      <c r="H919" s="237" t="s">
        <v>1</v>
      </c>
      <c r="I919" s="239"/>
      <c r="J919" s="236"/>
      <c r="K919" s="236"/>
      <c r="L919" s="240"/>
      <c r="M919" s="241"/>
      <c r="N919" s="242"/>
      <c r="O919" s="242"/>
      <c r="P919" s="242"/>
      <c r="Q919" s="242"/>
      <c r="R919" s="242"/>
      <c r="S919" s="242"/>
      <c r="T919" s="24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4" t="s">
        <v>146</v>
      </c>
      <c r="AU919" s="244" t="s">
        <v>86</v>
      </c>
      <c r="AV919" s="13" t="s">
        <v>82</v>
      </c>
      <c r="AW919" s="13" t="s">
        <v>32</v>
      </c>
      <c r="AX919" s="13" t="s">
        <v>77</v>
      </c>
      <c r="AY919" s="244" t="s">
        <v>136</v>
      </c>
    </row>
    <row r="920" s="13" customFormat="1">
      <c r="A920" s="13"/>
      <c r="B920" s="235"/>
      <c r="C920" s="236"/>
      <c r="D920" s="230" t="s">
        <v>146</v>
      </c>
      <c r="E920" s="237" t="s">
        <v>1</v>
      </c>
      <c r="F920" s="238" t="s">
        <v>245</v>
      </c>
      <c r="G920" s="236"/>
      <c r="H920" s="237" t="s">
        <v>1</v>
      </c>
      <c r="I920" s="239"/>
      <c r="J920" s="236"/>
      <c r="K920" s="236"/>
      <c r="L920" s="240"/>
      <c r="M920" s="241"/>
      <c r="N920" s="242"/>
      <c r="O920" s="242"/>
      <c r="P920" s="242"/>
      <c r="Q920" s="242"/>
      <c r="R920" s="242"/>
      <c r="S920" s="242"/>
      <c r="T920" s="24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4" t="s">
        <v>146</v>
      </c>
      <c r="AU920" s="244" t="s">
        <v>86</v>
      </c>
      <c r="AV920" s="13" t="s">
        <v>82</v>
      </c>
      <c r="AW920" s="13" t="s">
        <v>32</v>
      </c>
      <c r="AX920" s="13" t="s">
        <v>77</v>
      </c>
      <c r="AY920" s="244" t="s">
        <v>136</v>
      </c>
    </row>
    <row r="921" s="14" customFormat="1">
      <c r="A921" s="14"/>
      <c r="B921" s="245"/>
      <c r="C921" s="246"/>
      <c r="D921" s="230" t="s">
        <v>146</v>
      </c>
      <c r="E921" s="247" t="s">
        <v>1</v>
      </c>
      <c r="F921" s="248" t="s">
        <v>854</v>
      </c>
      <c r="G921" s="246"/>
      <c r="H921" s="249">
        <v>13</v>
      </c>
      <c r="I921" s="250"/>
      <c r="J921" s="246"/>
      <c r="K921" s="246"/>
      <c r="L921" s="251"/>
      <c r="M921" s="252"/>
      <c r="N921" s="253"/>
      <c r="O921" s="253"/>
      <c r="P921" s="253"/>
      <c r="Q921" s="253"/>
      <c r="R921" s="253"/>
      <c r="S921" s="253"/>
      <c r="T921" s="254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5" t="s">
        <v>146</v>
      </c>
      <c r="AU921" s="255" t="s">
        <v>86</v>
      </c>
      <c r="AV921" s="14" t="s">
        <v>86</v>
      </c>
      <c r="AW921" s="14" t="s">
        <v>32</v>
      </c>
      <c r="AX921" s="14" t="s">
        <v>77</v>
      </c>
      <c r="AY921" s="255" t="s">
        <v>136</v>
      </c>
    </row>
    <row r="922" s="14" customFormat="1">
      <c r="A922" s="14"/>
      <c r="B922" s="245"/>
      <c r="C922" s="246"/>
      <c r="D922" s="230" t="s">
        <v>146</v>
      </c>
      <c r="E922" s="247" t="s">
        <v>1</v>
      </c>
      <c r="F922" s="248" t="s">
        <v>855</v>
      </c>
      <c r="G922" s="246"/>
      <c r="H922" s="249">
        <v>20.239999999999998</v>
      </c>
      <c r="I922" s="250"/>
      <c r="J922" s="246"/>
      <c r="K922" s="246"/>
      <c r="L922" s="251"/>
      <c r="M922" s="252"/>
      <c r="N922" s="253"/>
      <c r="O922" s="253"/>
      <c r="P922" s="253"/>
      <c r="Q922" s="253"/>
      <c r="R922" s="253"/>
      <c r="S922" s="253"/>
      <c r="T922" s="254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5" t="s">
        <v>146</v>
      </c>
      <c r="AU922" s="255" t="s">
        <v>86</v>
      </c>
      <c r="AV922" s="14" t="s">
        <v>86</v>
      </c>
      <c r="AW922" s="14" t="s">
        <v>32</v>
      </c>
      <c r="AX922" s="14" t="s">
        <v>77</v>
      </c>
      <c r="AY922" s="255" t="s">
        <v>136</v>
      </c>
    </row>
    <row r="923" s="14" customFormat="1">
      <c r="A923" s="14"/>
      <c r="B923" s="245"/>
      <c r="C923" s="246"/>
      <c r="D923" s="230" t="s">
        <v>146</v>
      </c>
      <c r="E923" s="247" t="s">
        <v>1</v>
      </c>
      <c r="F923" s="248" t="s">
        <v>856</v>
      </c>
      <c r="G923" s="246"/>
      <c r="H923" s="249">
        <v>15.18</v>
      </c>
      <c r="I923" s="250"/>
      <c r="J923" s="246"/>
      <c r="K923" s="246"/>
      <c r="L923" s="251"/>
      <c r="M923" s="252"/>
      <c r="N923" s="253"/>
      <c r="O923" s="253"/>
      <c r="P923" s="253"/>
      <c r="Q923" s="253"/>
      <c r="R923" s="253"/>
      <c r="S923" s="253"/>
      <c r="T923" s="254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5" t="s">
        <v>146</v>
      </c>
      <c r="AU923" s="255" t="s">
        <v>86</v>
      </c>
      <c r="AV923" s="14" t="s">
        <v>86</v>
      </c>
      <c r="AW923" s="14" t="s">
        <v>32</v>
      </c>
      <c r="AX923" s="14" t="s">
        <v>77</v>
      </c>
      <c r="AY923" s="255" t="s">
        <v>136</v>
      </c>
    </row>
    <row r="924" s="14" customFormat="1">
      <c r="A924" s="14"/>
      <c r="B924" s="245"/>
      <c r="C924" s="246"/>
      <c r="D924" s="230" t="s">
        <v>146</v>
      </c>
      <c r="E924" s="247" t="s">
        <v>1</v>
      </c>
      <c r="F924" s="248" t="s">
        <v>857</v>
      </c>
      <c r="G924" s="246"/>
      <c r="H924" s="249">
        <v>11.917</v>
      </c>
      <c r="I924" s="250"/>
      <c r="J924" s="246"/>
      <c r="K924" s="246"/>
      <c r="L924" s="251"/>
      <c r="M924" s="252"/>
      <c r="N924" s="253"/>
      <c r="O924" s="253"/>
      <c r="P924" s="253"/>
      <c r="Q924" s="253"/>
      <c r="R924" s="253"/>
      <c r="S924" s="253"/>
      <c r="T924" s="254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5" t="s">
        <v>146</v>
      </c>
      <c r="AU924" s="255" t="s">
        <v>86</v>
      </c>
      <c r="AV924" s="14" t="s">
        <v>86</v>
      </c>
      <c r="AW924" s="14" t="s">
        <v>32</v>
      </c>
      <c r="AX924" s="14" t="s">
        <v>77</v>
      </c>
      <c r="AY924" s="255" t="s">
        <v>136</v>
      </c>
    </row>
    <row r="925" s="12" customFormat="1" ht="25.92" customHeight="1">
      <c r="A925" s="12"/>
      <c r="B925" s="201"/>
      <c r="C925" s="202"/>
      <c r="D925" s="203" t="s">
        <v>76</v>
      </c>
      <c r="E925" s="204" t="s">
        <v>858</v>
      </c>
      <c r="F925" s="204" t="s">
        <v>859</v>
      </c>
      <c r="G925" s="202"/>
      <c r="H925" s="202"/>
      <c r="I925" s="205"/>
      <c r="J925" s="206">
        <f>BK925</f>
        <v>0</v>
      </c>
      <c r="K925" s="202"/>
      <c r="L925" s="207"/>
      <c r="M925" s="208"/>
      <c r="N925" s="209"/>
      <c r="O925" s="209"/>
      <c r="P925" s="210">
        <f>P926+P927+P928</f>
        <v>0</v>
      </c>
      <c r="Q925" s="209"/>
      <c r="R925" s="210">
        <f>R926+R927+R928</f>
        <v>0</v>
      </c>
      <c r="S925" s="209"/>
      <c r="T925" s="211">
        <f>T926+T927+T928</f>
        <v>0</v>
      </c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R925" s="212" t="s">
        <v>167</v>
      </c>
      <c r="AT925" s="213" t="s">
        <v>76</v>
      </c>
      <c r="AU925" s="213" t="s">
        <v>77</v>
      </c>
      <c r="AY925" s="212" t="s">
        <v>136</v>
      </c>
      <c r="BK925" s="214">
        <f>BK926+BK927+BK928</f>
        <v>0</v>
      </c>
    </row>
    <row r="926" s="2" customFormat="1" ht="14.4" customHeight="1">
      <c r="A926" s="37"/>
      <c r="B926" s="38"/>
      <c r="C926" s="217" t="s">
        <v>860</v>
      </c>
      <c r="D926" s="217" t="s">
        <v>138</v>
      </c>
      <c r="E926" s="218" t="s">
        <v>861</v>
      </c>
      <c r="F926" s="219" t="s">
        <v>862</v>
      </c>
      <c r="G926" s="220" t="s">
        <v>863</v>
      </c>
      <c r="H926" s="221">
        <v>1</v>
      </c>
      <c r="I926" s="222"/>
      <c r="J926" s="223">
        <f>ROUND(I926*H926,2)</f>
        <v>0</v>
      </c>
      <c r="K926" s="219" t="s">
        <v>864</v>
      </c>
      <c r="L926" s="43"/>
      <c r="M926" s="224" t="s">
        <v>1</v>
      </c>
      <c r="N926" s="225" t="s">
        <v>42</v>
      </c>
      <c r="O926" s="90"/>
      <c r="P926" s="226">
        <f>O926*H926</f>
        <v>0</v>
      </c>
      <c r="Q926" s="226">
        <v>0</v>
      </c>
      <c r="R926" s="226">
        <f>Q926*H926</f>
        <v>0</v>
      </c>
      <c r="S926" s="226">
        <v>0</v>
      </c>
      <c r="T926" s="227">
        <f>S926*H926</f>
        <v>0</v>
      </c>
      <c r="U926" s="37"/>
      <c r="V926" s="37"/>
      <c r="W926" s="37"/>
      <c r="X926" s="37"/>
      <c r="Y926" s="37"/>
      <c r="Z926" s="37"/>
      <c r="AA926" s="37"/>
      <c r="AB926" s="37"/>
      <c r="AC926" s="37"/>
      <c r="AD926" s="37"/>
      <c r="AE926" s="37"/>
      <c r="AR926" s="228" t="s">
        <v>865</v>
      </c>
      <c r="AT926" s="228" t="s">
        <v>138</v>
      </c>
      <c r="AU926" s="228" t="s">
        <v>82</v>
      </c>
      <c r="AY926" s="16" t="s">
        <v>136</v>
      </c>
      <c r="BE926" s="229">
        <f>IF(N926="základní",J926,0)</f>
        <v>0</v>
      </c>
      <c r="BF926" s="229">
        <f>IF(N926="snížená",J926,0)</f>
        <v>0</v>
      </c>
      <c r="BG926" s="229">
        <f>IF(N926="zákl. přenesená",J926,0)</f>
        <v>0</v>
      </c>
      <c r="BH926" s="229">
        <f>IF(N926="sníž. přenesená",J926,0)</f>
        <v>0</v>
      </c>
      <c r="BI926" s="229">
        <f>IF(N926="nulová",J926,0)</f>
        <v>0</v>
      </c>
      <c r="BJ926" s="16" t="s">
        <v>82</v>
      </c>
      <c r="BK926" s="229">
        <f>ROUND(I926*H926,2)</f>
        <v>0</v>
      </c>
      <c r="BL926" s="16" t="s">
        <v>865</v>
      </c>
      <c r="BM926" s="228" t="s">
        <v>866</v>
      </c>
    </row>
    <row r="927" s="2" customFormat="1">
      <c r="A927" s="37"/>
      <c r="B927" s="38"/>
      <c r="C927" s="39"/>
      <c r="D927" s="230" t="s">
        <v>144</v>
      </c>
      <c r="E927" s="39"/>
      <c r="F927" s="231" t="s">
        <v>862</v>
      </c>
      <c r="G927" s="39"/>
      <c r="H927" s="39"/>
      <c r="I927" s="232"/>
      <c r="J927" s="39"/>
      <c r="K927" s="39"/>
      <c r="L927" s="43"/>
      <c r="M927" s="233"/>
      <c r="N927" s="234"/>
      <c r="O927" s="90"/>
      <c r="P927" s="90"/>
      <c r="Q927" s="90"/>
      <c r="R927" s="90"/>
      <c r="S927" s="90"/>
      <c r="T927" s="91"/>
      <c r="U927" s="37"/>
      <c r="V927" s="37"/>
      <c r="W927" s="37"/>
      <c r="X927" s="37"/>
      <c r="Y927" s="37"/>
      <c r="Z927" s="37"/>
      <c r="AA927" s="37"/>
      <c r="AB927" s="37"/>
      <c r="AC927" s="37"/>
      <c r="AD927" s="37"/>
      <c r="AE927" s="37"/>
      <c r="AT927" s="16" t="s">
        <v>144</v>
      </c>
      <c r="AU927" s="16" t="s">
        <v>82</v>
      </c>
    </row>
    <row r="928" s="12" customFormat="1" ht="22.8" customHeight="1">
      <c r="A928" s="12"/>
      <c r="B928" s="201"/>
      <c r="C928" s="202"/>
      <c r="D928" s="203" t="s">
        <v>76</v>
      </c>
      <c r="E928" s="215" t="s">
        <v>867</v>
      </c>
      <c r="F928" s="215" t="s">
        <v>868</v>
      </c>
      <c r="G928" s="202"/>
      <c r="H928" s="202"/>
      <c r="I928" s="205"/>
      <c r="J928" s="216">
        <f>BK928</f>
        <v>0</v>
      </c>
      <c r="K928" s="202"/>
      <c r="L928" s="207"/>
      <c r="M928" s="208"/>
      <c r="N928" s="209"/>
      <c r="O928" s="209"/>
      <c r="P928" s="210">
        <f>SUM(P929:P933)</f>
        <v>0</v>
      </c>
      <c r="Q928" s="209"/>
      <c r="R928" s="210">
        <f>SUM(R929:R933)</f>
        <v>0</v>
      </c>
      <c r="S928" s="209"/>
      <c r="T928" s="211">
        <f>SUM(T929:T933)</f>
        <v>0</v>
      </c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R928" s="212" t="s">
        <v>167</v>
      </c>
      <c r="AT928" s="213" t="s">
        <v>76</v>
      </c>
      <c r="AU928" s="213" t="s">
        <v>82</v>
      </c>
      <c r="AY928" s="212" t="s">
        <v>136</v>
      </c>
      <c r="BK928" s="214">
        <f>SUM(BK929:BK933)</f>
        <v>0</v>
      </c>
    </row>
    <row r="929" s="2" customFormat="1" ht="14.4" customHeight="1">
      <c r="A929" s="37"/>
      <c r="B929" s="38"/>
      <c r="C929" s="217" t="s">
        <v>869</v>
      </c>
      <c r="D929" s="217" t="s">
        <v>138</v>
      </c>
      <c r="E929" s="218" t="s">
        <v>870</v>
      </c>
      <c r="F929" s="219" t="s">
        <v>871</v>
      </c>
      <c r="G929" s="220" t="s">
        <v>872</v>
      </c>
      <c r="H929" s="266"/>
      <c r="I929" s="222"/>
      <c r="J929" s="223">
        <f>ROUND(I929*H929,2)</f>
        <v>0</v>
      </c>
      <c r="K929" s="219" t="s">
        <v>142</v>
      </c>
      <c r="L929" s="43"/>
      <c r="M929" s="224" t="s">
        <v>1</v>
      </c>
      <c r="N929" s="225" t="s">
        <v>42</v>
      </c>
      <c r="O929" s="90"/>
      <c r="P929" s="226">
        <f>O929*H929</f>
        <v>0</v>
      </c>
      <c r="Q929" s="226">
        <v>0</v>
      </c>
      <c r="R929" s="226">
        <f>Q929*H929</f>
        <v>0</v>
      </c>
      <c r="S929" s="226">
        <v>0</v>
      </c>
      <c r="T929" s="227">
        <f>S929*H929</f>
        <v>0</v>
      </c>
      <c r="U929" s="37"/>
      <c r="V929" s="37"/>
      <c r="W929" s="37"/>
      <c r="X929" s="37"/>
      <c r="Y929" s="37"/>
      <c r="Z929" s="37"/>
      <c r="AA929" s="37"/>
      <c r="AB929" s="37"/>
      <c r="AC929" s="37"/>
      <c r="AD929" s="37"/>
      <c r="AE929" s="37"/>
      <c r="AR929" s="228" t="s">
        <v>865</v>
      </c>
      <c r="AT929" s="228" t="s">
        <v>138</v>
      </c>
      <c r="AU929" s="228" t="s">
        <v>86</v>
      </c>
      <c r="AY929" s="16" t="s">
        <v>136</v>
      </c>
      <c r="BE929" s="229">
        <f>IF(N929="základní",J929,0)</f>
        <v>0</v>
      </c>
      <c r="BF929" s="229">
        <f>IF(N929="snížená",J929,0)</f>
        <v>0</v>
      </c>
      <c r="BG929" s="229">
        <f>IF(N929="zákl. přenesená",J929,0)</f>
        <v>0</v>
      </c>
      <c r="BH929" s="229">
        <f>IF(N929="sníž. přenesená",J929,0)</f>
        <v>0</v>
      </c>
      <c r="BI929" s="229">
        <f>IF(N929="nulová",J929,0)</f>
        <v>0</v>
      </c>
      <c r="BJ929" s="16" t="s">
        <v>82</v>
      </c>
      <c r="BK929" s="229">
        <f>ROUND(I929*H929,2)</f>
        <v>0</v>
      </c>
      <c r="BL929" s="16" t="s">
        <v>865</v>
      </c>
      <c r="BM929" s="228" t="s">
        <v>873</v>
      </c>
    </row>
    <row r="930" s="2" customFormat="1">
      <c r="A930" s="37"/>
      <c r="B930" s="38"/>
      <c r="C930" s="39"/>
      <c r="D930" s="230" t="s">
        <v>144</v>
      </c>
      <c r="E930" s="39"/>
      <c r="F930" s="231" t="s">
        <v>871</v>
      </c>
      <c r="G930" s="39"/>
      <c r="H930" s="39"/>
      <c r="I930" s="232"/>
      <c r="J930" s="39"/>
      <c r="K930" s="39"/>
      <c r="L930" s="43"/>
      <c r="M930" s="233"/>
      <c r="N930" s="234"/>
      <c r="O930" s="90"/>
      <c r="P930" s="90"/>
      <c r="Q930" s="90"/>
      <c r="R930" s="90"/>
      <c r="S930" s="90"/>
      <c r="T930" s="91"/>
      <c r="U930" s="37"/>
      <c r="V930" s="37"/>
      <c r="W930" s="37"/>
      <c r="X930" s="37"/>
      <c r="Y930" s="37"/>
      <c r="Z930" s="37"/>
      <c r="AA930" s="37"/>
      <c r="AB930" s="37"/>
      <c r="AC930" s="37"/>
      <c r="AD930" s="37"/>
      <c r="AE930" s="37"/>
      <c r="AT930" s="16" t="s">
        <v>144</v>
      </c>
      <c r="AU930" s="16" t="s">
        <v>86</v>
      </c>
    </row>
    <row r="931" s="2" customFormat="1" ht="14.4" customHeight="1">
      <c r="A931" s="37"/>
      <c r="B931" s="38"/>
      <c r="C931" s="217" t="s">
        <v>874</v>
      </c>
      <c r="D931" s="217" t="s">
        <v>138</v>
      </c>
      <c r="E931" s="218" t="s">
        <v>875</v>
      </c>
      <c r="F931" s="219" t="s">
        <v>876</v>
      </c>
      <c r="G931" s="220" t="s">
        <v>863</v>
      </c>
      <c r="H931" s="221">
        <v>1</v>
      </c>
      <c r="I931" s="222"/>
      <c r="J931" s="223">
        <f>ROUND(I931*H931,2)</f>
        <v>0</v>
      </c>
      <c r="K931" s="219" t="s">
        <v>1</v>
      </c>
      <c r="L931" s="43"/>
      <c r="M931" s="224" t="s">
        <v>1</v>
      </c>
      <c r="N931" s="225" t="s">
        <v>42</v>
      </c>
      <c r="O931" s="90"/>
      <c r="P931" s="226">
        <f>O931*H931</f>
        <v>0</v>
      </c>
      <c r="Q931" s="226">
        <v>0</v>
      </c>
      <c r="R931" s="226">
        <f>Q931*H931</f>
        <v>0</v>
      </c>
      <c r="S931" s="226">
        <v>0</v>
      </c>
      <c r="T931" s="227">
        <f>S931*H931</f>
        <v>0</v>
      </c>
      <c r="U931" s="37"/>
      <c r="V931" s="37"/>
      <c r="W931" s="37"/>
      <c r="X931" s="37"/>
      <c r="Y931" s="37"/>
      <c r="Z931" s="37"/>
      <c r="AA931" s="37"/>
      <c r="AB931" s="37"/>
      <c r="AC931" s="37"/>
      <c r="AD931" s="37"/>
      <c r="AE931" s="37"/>
      <c r="AR931" s="228" t="s">
        <v>865</v>
      </c>
      <c r="AT931" s="228" t="s">
        <v>138</v>
      </c>
      <c r="AU931" s="228" t="s">
        <v>86</v>
      </c>
      <c r="AY931" s="16" t="s">
        <v>136</v>
      </c>
      <c r="BE931" s="229">
        <f>IF(N931="základní",J931,0)</f>
        <v>0</v>
      </c>
      <c r="BF931" s="229">
        <f>IF(N931="snížená",J931,0)</f>
        <v>0</v>
      </c>
      <c r="BG931" s="229">
        <f>IF(N931="zákl. přenesená",J931,0)</f>
        <v>0</v>
      </c>
      <c r="BH931" s="229">
        <f>IF(N931="sníž. přenesená",J931,0)</f>
        <v>0</v>
      </c>
      <c r="BI931" s="229">
        <f>IF(N931="nulová",J931,0)</f>
        <v>0</v>
      </c>
      <c r="BJ931" s="16" t="s">
        <v>82</v>
      </c>
      <c r="BK931" s="229">
        <f>ROUND(I931*H931,2)</f>
        <v>0</v>
      </c>
      <c r="BL931" s="16" t="s">
        <v>865</v>
      </c>
      <c r="BM931" s="228" t="s">
        <v>877</v>
      </c>
    </row>
    <row r="932" s="2" customFormat="1">
      <c r="A932" s="37"/>
      <c r="B932" s="38"/>
      <c r="C932" s="39"/>
      <c r="D932" s="230" t="s">
        <v>144</v>
      </c>
      <c r="E932" s="39"/>
      <c r="F932" s="231" t="s">
        <v>876</v>
      </c>
      <c r="G932" s="39"/>
      <c r="H932" s="39"/>
      <c r="I932" s="232"/>
      <c r="J932" s="39"/>
      <c r="K932" s="39"/>
      <c r="L932" s="43"/>
      <c r="M932" s="233"/>
      <c r="N932" s="234"/>
      <c r="O932" s="90"/>
      <c r="P932" s="90"/>
      <c r="Q932" s="90"/>
      <c r="R932" s="90"/>
      <c r="S932" s="90"/>
      <c r="T932" s="91"/>
      <c r="U932" s="37"/>
      <c r="V932" s="37"/>
      <c r="W932" s="37"/>
      <c r="X932" s="37"/>
      <c r="Y932" s="37"/>
      <c r="Z932" s="37"/>
      <c r="AA932" s="37"/>
      <c r="AB932" s="37"/>
      <c r="AC932" s="37"/>
      <c r="AD932" s="37"/>
      <c r="AE932" s="37"/>
      <c r="AT932" s="16" t="s">
        <v>144</v>
      </c>
      <c r="AU932" s="16" t="s">
        <v>86</v>
      </c>
    </row>
    <row r="933" s="14" customFormat="1">
      <c r="A933" s="14"/>
      <c r="B933" s="245"/>
      <c r="C933" s="246"/>
      <c r="D933" s="230" t="s">
        <v>146</v>
      </c>
      <c r="E933" s="247" t="s">
        <v>1</v>
      </c>
      <c r="F933" s="248" t="s">
        <v>82</v>
      </c>
      <c r="G933" s="246"/>
      <c r="H933" s="249">
        <v>1</v>
      </c>
      <c r="I933" s="250"/>
      <c r="J933" s="246"/>
      <c r="K933" s="246"/>
      <c r="L933" s="251"/>
      <c r="M933" s="267"/>
      <c r="N933" s="268"/>
      <c r="O933" s="268"/>
      <c r="P933" s="268"/>
      <c r="Q933" s="268"/>
      <c r="R933" s="268"/>
      <c r="S933" s="268"/>
      <c r="T933" s="269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5" t="s">
        <v>146</v>
      </c>
      <c r="AU933" s="255" t="s">
        <v>86</v>
      </c>
      <c r="AV933" s="14" t="s">
        <v>86</v>
      </c>
      <c r="AW933" s="14" t="s">
        <v>32</v>
      </c>
      <c r="AX933" s="14" t="s">
        <v>77</v>
      </c>
      <c r="AY933" s="255" t="s">
        <v>136</v>
      </c>
    </row>
    <row r="934" s="2" customFormat="1" ht="6.96" customHeight="1">
      <c r="A934" s="37"/>
      <c r="B934" s="65"/>
      <c r="C934" s="66"/>
      <c r="D934" s="66"/>
      <c r="E934" s="66"/>
      <c r="F934" s="66"/>
      <c r="G934" s="66"/>
      <c r="H934" s="66"/>
      <c r="I934" s="66"/>
      <c r="J934" s="66"/>
      <c r="K934" s="66"/>
      <c r="L934" s="43"/>
      <c r="M934" s="37"/>
      <c r="O934" s="37"/>
      <c r="P934" s="37"/>
      <c r="Q934" s="37"/>
      <c r="R934" s="37"/>
      <c r="S934" s="37"/>
      <c r="T934" s="37"/>
      <c r="U934" s="37"/>
      <c r="V934" s="37"/>
      <c r="W934" s="37"/>
      <c r="X934" s="37"/>
      <c r="Y934" s="37"/>
      <c r="Z934" s="37"/>
      <c r="AA934" s="37"/>
      <c r="AB934" s="37"/>
      <c r="AC934" s="37"/>
      <c r="AD934" s="37"/>
      <c r="AE934" s="37"/>
    </row>
  </sheetData>
  <sheetProtection sheet="1" autoFilter="0" formatColumns="0" formatRows="0" objects="1" scenarios="1" spinCount="100000" saltValue="23MbMk3H0rhFkLRgehF4eevsARJpRifN6n+Vo/YlaTffLn0evwSx8H7GTY6f86qj60imQc3HnAs1WTRVfEr45A==" hashValue="Xw4N3jpCAb73423vUfeZj5r0HH/Md2LOZba7awm6J8CuYZAZnW73WJ9sD1LP6NR+JPtPw5jS3GXJUerfnj8b0g==" algorithmName="SHA-512" password="CC35"/>
  <autoFilter ref="C133:K933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7" customHeight="1">
      <c r="B7" s="19"/>
      <c r="E7" s="140" t="str">
        <f>'Rekapitulace stavby'!K6</f>
        <v>Studie stavebně technologického řešení Terminál MHD Liberec-snížení energetické náročnosti budovy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1.2" customHeight="1">
      <c r="A9" s="37"/>
      <c r="B9" s="43"/>
      <c r="C9" s="37"/>
      <c r="D9" s="37"/>
      <c r="E9" s="141" t="s">
        <v>878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11. 10. 2024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2" customHeight="1">
      <c r="A27" s="144"/>
      <c r="B27" s="145"/>
      <c r="C27" s="144"/>
      <c r="D27" s="144"/>
      <c r="E27" s="146" t="s">
        <v>36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ROUND((SUM(BE122:BE145)),  2)</f>
        <v>0</v>
      </c>
      <c r="G33" s="37"/>
      <c r="H33" s="37"/>
      <c r="I33" s="154">
        <v>0.20999999999999999</v>
      </c>
      <c r="J33" s="153">
        <f>ROUND(((SUM(BE122:BE145))*I33),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ROUND((SUM(BF122:BF145)),  2)</f>
        <v>0</v>
      </c>
      <c r="G34" s="37"/>
      <c r="H34" s="37"/>
      <c r="I34" s="154">
        <v>0.12</v>
      </c>
      <c r="J34" s="153">
        <f>ROUND(((SUM(BF122:BF145))*I34),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ROUND((SUM(BG122:BG145)),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ROUND((SUM(BH122:BH145)),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ROUND((SUM(BI122:BI145)),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7" customHeight="1">
      <c r="A85" s="37"/>
      <c r="B85" s="38"/>
      <c r="C85" s="39"/>
      <c r="D85" s="39"/>
      <c r="E85" s="173" t="str">
        <f>E7</f>
        <v>Studie stavebně technologického řešení Terminál MHD Liberec-snížení energetické náročnosti budovy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1.2" customHeight="1">
      <c r="A87" s="37"/>
      <c r="B87" s="38"/>
      <c r="C87" s="39"/>
      <c r="D87" s="39"/>
      <c r="E87" s="75" t="str">
        <f>E9</f>
        <v>2 - Silnoproudá elektroinstalace - výměna osvětlení, připojení na TČ + VZT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Liberec</v>
      </c>
      <c r="G89" s="39"/>
      <c r="H89" s="39"/>
      <c r="I89" s="31" t="s">
        <v>22</v>
      </c>
      <c r="J89" s="78" t="str">
        <f>IF(J12="","",J12)</f>
        <v>11. 10. 2024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8" customHeight="1">
      <c r="A91" s="37"/>
      <c r="B91" s="38"/>
      <c r="C91" s="31" t="s">
        <v>24</v>
      </c>
      <c r="D91" s="39"/>
      <c r="E91" s="39"/>
      <c r="F91" s="26" t="str">
        <f>E15</f>
        <v>DP měst Liberce a Jablonce nad Nisou a.s. Liberec</v>
      </c>
      <c r="G91" s="39"/>
      <c r="H91" s="39"/>
      <c r="I91" s="31" t="s">
        <v>30</v>
      </c>
      <c r="J91" s="35" t="str">
        <f>E21</f>
        <v>Projektová kancelář NH s.r.o. Nové Hamry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112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879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4"/>
      <c r="C99" s="185"/>
      <c r="D99" s="186" t="s">
        <v>880</v>
      </c>
      <c r="E99" s="187"/>
      <c r="F99" s="187"/>
      <c r="G99" s="187"/>
      <c r="H99" s="187"/>
      <c r="I99" s="187"/>
      <c r="J99" s="188">
        <f>J125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881</v>
      </c>
      <c r="E100" s="187"/>
      <c r="F100" s="187"/>
      <c r="G100" s="187"/>
      <c r="H100" s="187"/>
      <c r="I100" s="187"/>
      <c r="J100" s="188">
        <f>J135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4"/>
      <c r="C101" s="185"/>
      <c r="D101" s="186" t="s">
        <v>882</v>
      </c>
      <c r="E101" s="187"/>
      <c r="F101" s="187"/>
      <c r="G101" s="187"/>
      <c r="H101" s="187"/>
      <c r="I101" s="187"/>
      <c r="J101" s="188">
        <f>J140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883</v>
      </c>
      <c r="E102" s="181"/>
      <c r="F102" s="181"/>
      <c r="G102" s="181"/>
      <c r="H102" s="181"/>
      <c r="I102" s="181"/>
      <c r="J102" s="182">
        <f>J143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121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7" customHeight="1">
      <c r="A112" s="37"/>
      <c r="B112" s="38"/>
      <c r="C112" s="39"/>
      <c r="D112" s="39"/>
      <c r="E112" s="173" t="str">
        <f>E7</f>
        <v>Studie stavebně technologického řešení Terminál MHD Liberec-snížení energetické náročnosti budovy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31.2" customHeight="1">
      <c r="A114" s="37"/>
      <c r="B114" s="38"/>
      <c r="C114" s="39"/>
      <c r="D114" s="39"/>
      <c r="E114" s="75" t="str">
        <f>E9</f>
        <v>2 - Silnoproudá elektroinstalace - výměna osvětlení, připojení na TČ + VZT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Liberec</v>
      </c>
      <c r="G116" s="39"/>
      <c r="H116" s="39"/>
      <c r="I116" s="31" t="s">
        <v>22</v>
      </c>
      <c r="J116" s="78" t="str">
        <f>IF(J12="","",J12)</f>
        <v>11. 10. 2024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40.8" customHeight="1">
      <c r="A118" s="37"/>
      <c r="B118" s="38"/>
      <c r="C118" s="31" t="s">
        <v>24</v>
      </c>
      <c r="D118" s="39"/>
      <c r="E118" s="39"/>
      <c r="F118" s="26" t="str">
        <f>E15</f>
        <v>DP měst Liberce a Jablonce nad Nisou a.s. Liberec</v>
      </c>
      <c r="G118" s="39"/>
      <c r="H118" s="39"/>
      <c r="I118" s="31" t="s">
        <v>30</v>
      </c>
      <c r="J118" s="35" t="str">
        <f>E21</f>
        <v>Projektová kancelář NH s.r.o. Nové Hamry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6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33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122</v>
      </c>
      <c r="D121" s="193" t="s">
        <v>62</v>
      </c>
      <c r="E121" s="193" t="s">
        <v>58</v>
      </c>
      <c r="F121" s="193" t="s">
        <v>59</v>
      </c>
      <c r="G121" s="193" t="s">
        <v>123</v>
      </c>
      <c r="H121" s="193" t="s">
        <v>124</v>
      </c>
      <c r="I121" s="193" t="s">
        <v>125</v>
      </c>
      <c r="J121" s="193" t="s">
        <v>100</v>
      </c>
      <c r="K121" s="194" t="s">
        <v>126</v>
      </c>
      <c r="L121" s="195"/>
      <c r="M121" s="99" t="s">
        <v>1</v>
      </c>
      <c r="N121" s="100" t="s">
        <v>41</v>
      </c>
      <c r="O121" s="100" t="s">
        <v>127</v>
      </c>
      <c r="P121" s="100" t="s">
        <v>128</v>
      </c>
      <c r="Q121" s="100" t="s">
        <v>129</v>
      </c>
      <c r="R121" s="100" t="s">
        <v>130</v>
      </c>
      <c r="S121" s="100" t="s">
        <v>131</v>
      </c>
      <c r="T121" s="101" t="s">
        <v>132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133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P123+P143</f>
        <v>0</v>
      </c>
      <c r="Q122" s="103"/>
      <c r="R122" s="198">
        <f>R123+R143</f>
        <v>0</v>
      </c>
      <c r="S122" s="103"/>
      <c r="T122" s="199">
        <f>T123+T143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76</v>
      </c>
      <c r="AU122" s="16" t="s">
        <v>102</v>
      </c>
      <c r="BK122" s="200">
        <f>BK123+BK143</f>
        <v>0</v>
      </c>
    </row>
    <row r="123" s="12" customFormat="1" ht="25.92" customHeight="1">
      <c r="A123" s="12"/>
      <c r="B123" s="201"/>
      <c r="C123" s="202"/>
      <c r="D123" s="203" t="s">
        <v>76</v>
      </c>
      <c r="E123" s="204" t="s">
        <v>488</v>
      </c>
      <c r="F123" s="204" t="s">
        <v>489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</f>
        <v>0</v>
      </c>
      <c r="Q123" s="209"/>
      <c r="R123" s="210">
        <f>R124</f>
        <v>0</v>
      </c>
      <c r="S123" s="209"/>
      <c r="T123" s="21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86</v>
      </c>
      <c r="AT123" s="213" t="s">
        <v>76</v>
      </c>
      <c r="AU123" s="213" t="s">
        <v>77</v>
      </c>
      <c r="AY123" s="212" t="s">
        <v>136</v>
      </c>
      <c r="BK123" s="214">
        <f>BK124</f>
        <v>0</v>
      </c>
    </row>
    <row r="124" s="12" customFormat="1" ht="22.8" customHeight="1">
      <c r="A124" s="12"/>
      <c r="B124" s="201"/>
      <c r="C124" s="202"/>
      <c r="D124" s="203" t="s">
        <v>76</v>
      </c>
      <c r="E124" s="215" t="s">
        <v>884</v>
      </c>
      <c r="F124" s="215" t="s">
        <v>885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P125+P135+P140</f>
        <v>0</v>
      </c>
      <c r="Q124" s="209"/>
      <c r="R124" s="210">
        <f>R125+R135+R140</f>
        <v>0</v>
      </c>
      <c r="S124" s="209"/>
      <c r="T124" s="211">
        <f>T125+T135+T140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86</v>
      </c>
      <c r="AT124" s="213" t="s">
        <v>76</v>
      </c>
      <c r="AU124" s="213" t="s">
        <v>82</v>
      </c>
      <c r="AY124" s="212" t="s">
        <v>136</v>
      </c>
      <c r="BK124" s="214">
        <f>BK125+BK135+BK140</f>
        <v>0</v>
      </c>
    </row>
    <row r="125" s="12" customFormat="1" ht="20.88" customHeight="1">
      <c r="A125" s="12"/>
      <c r="B125" s="201"/>
      <c r="C125" s="202"/>
      <c r="D125" s="203" t="s">
        <v>76</v>
      </c>
      <c r="E125" s="215" t="s">
        <v>886</v>
      </c>
      <c r="F125" s="215" t="s">
        <v>887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SUM(P126:P134)</f>
        <v>0</v>
      </c>
      <c r="Q125" s="209"/>
      <c r="R125" s="210">
        <f>SUM(R126:R134)</f>
        <v>0</v>
      </c>
      <c r="S125" s="209"/>
      <c r="T125" s="211">
        <f>SUM(T126:T134)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86</v>
      </c>
      <c r="AT125" s="213" t="s">
        <v>76</v>
      </c>
      <c r="AU125" s="213" t="s">
        <v>86</v>
      </c>
      <c r="AY125" s="212" t="s">
        <v>136</v>
      </c>
      <c r="BK125" s="214">
        <f>SUM(BK126:BK134)</f>
        <v>0</v>
      </c>
    </row>
    <row r="126" s="2" customFormat="1" ht="34.8" customHeight="1">
      <c r="A126" s="37"/>
      <c r="B126" s="38"/>
      <c r="C126" s="217" t="s">
        <v>82</v>
      </c>
      <c r="D126" s="217" t="s">
        <v>138</v>
      </c>
      <c r="E126" s="218" t="s">
        <v>82</v>
      </c>
      <c r="F126" s="219" t="s">
        <v>888</v>
      </c>
      <c r="G126" s="220" t="s">
        <v>889</v>
      </c>
      <c r="H126" s="221">
        <v>218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42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259</v>
      </c>
      <c r="AT126" s="228" t="s">
        <v>138</v>
      </c>
      <c r="AU126" s="228" t="s">
        <v>89</v>
      </c>
      <c r="AY126" s="16" t="s">
        <v>136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82</v>
      </c>
      <c r="BK126" s="229">
        <f>ROUND(I126*H126,2)</f>
        <v>0</v>
      </c>
      <c r="BL126" s="16" t="s">
        <v>259</v>
      </c>
      <c r="BM126" s="228" t="s">
        <v>890</v>
      </c>
    </row>
    <row r="127" s="2" customFormat="1">
      <c r="A127" s="37"/>
      <c r="B127" s="38"/>
      <c r="C127" s="39"/>
      <c r="D127" s="230" t="s">
        <v>144</v>
      </c>
      <c r="E127" s="39"/>
      <c r="F127" s="231" t="s">
        <v>891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144</v>
      </c>
      <c r="AU127" s="16" t="s">
        <v>89</v>
      </c>
    </row>
    <row r="128" s="2" customFormat="1" ht="34.8" customHeight="1">
      <c r="A128" s="37"/>
      <c r="B128" s="38"/>
      <c r="C128" s="217" t="s">
        <v>86</v>
      </c>
      <c r="D128" s="217" t="s">
        <v>138</v>
      </c>
      <c r="E128" s="218" t="s">
        <v>86</v>
      </c>
      <c r="F128" s="219" t="s">
        <v>892</v>
      </c>
      <c r="G128" s="220" t="s">
        <v>889</v>
      </c>
      <c r="H128" s="221">
        <v>218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42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259</v>
      </c>
      <c r="AT128" s="228" t="s">
        <v>138</v>
      </c>
      <c r="AU128" s="228" t="s">
        <v>89</v>
      </c>
      <c r="AY128" s="16" t="s">
        <v>136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82</v>
      </c>
      <c r="BK128" s="229">
        <f>ROUND(I128*H128,2)</f>
        <v>0</v>
      </c>
      <c r="BL128" s="16" t="s">
        <v>259</v>
      </c>
      <c r="BM128" s="228" t="s">
        <v>893</v>
      </c>
    </row>
    <row r="129" s="2" customFormat="1">
      <c r="A129" s="37"/>
      <c r="B129" s="38"/>
      <c r="C129" s="39"/>
      <c r="D129" s="230" t="s">
        <v>144</v>
      </c>
      <c r="E129" s="39"/>
      <c r="F129" s="231" t="s">
        <v>894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144</v>
      </c>
      <c r="AU129" s="16" t="s">
        <v>89</v>
      </c>
    </row>
    <row r="130" s="2" customFormat="1" ht="14.4" customHeight="1">
      <c r="A130" s="37"/>
      <c r="B130" s="38"/>
      <c r="C130" s="217" t="s">
        <v>89</v>
      </c>
      <c r="D130" s="217" t="s">
        <v>138</v>
      </c>
      <c r="E130" s="218" t="s">
        <v>89</v>
      </c>
      <c r="F130" s="219" t="s">
        <v>895</v>
      </c>
      <c r="G130" s="220" t="s">
        <v>889</v>
      </c>
      <c r="H130" s="221">
        <v>218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42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259</v>
      </c>
      <c r="AT130" s="228" t="s">
        <v>138</v>
      </c>
      <c r="AU130" s="228" t="s">
        <v>89</v>
      </c>
      <c r="AY130" s="16" t="s">
        <v>136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82</v>
      </c>
      <c r="BK130" s="229">
        <f>ROUND(I130*H130,2)</f>
        <v>0</v>
      </c>
      <c r="BL130" s="16" t="s">
        <v>259</v>
      </c>
      <c r="BM130" s="228" t="s">
        <v>896</v>
      </c>
    </row>
    <row r="131" s="2" customFormat="1">
      <c r="A131" s="37"/>
      <c r="B131" s="38"/>
      <c r="C131" s="39"/>
      <c r="D131" s="230" t="s">
        <v>144</v>
      </c>
      <c r="E131" s="39"/>
      <c r="F131" s="231" t="s">
        <v>895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144</v>
      </c>
      <c r="AU131" s="16" t="s">
        <v>89</v>
      </c>
    </row>
    <row r="132" s="2" customFormat="1" ht="19.8" customHeight="1">
      <c r="A132" s="37"/>
      <c r="B132" s="38"/>
      <c r="C132" s="256" t="s">
        <v>92</v>
      </c>
      <c r="D132" s="256" t="s">
        <v>173</v>
      </c>
      <c r="E132" s="257" t="s">
        <v>897</v>
      </c>
      <c r="F132" s="258" t="s">
        <v>898</v>
      </c>
      <c r="G132" s="259" t="s">
        <v>889</v>
      </c>
      <c r="H132" s="260">
        <v>168</v>
      </c>
      <c r="I132" s="261"/>
      <c r="J132" s="262">
        <f>ROUND(I132*H132,2)</f>
        <v>0</v>
      </c>
      <c r="K132" s="258" t="s">
        <v>1</v>
      </c>
      <c r="L132" s="263"/>
      <c r="M132" s="264" t="s">
        <v>1</v>
      </c>
      <c r="N132" s="265" t="s">
        <v>42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258</v>
      </c>
      <c r="AT132" s="228" t="s">
        <v>173</v>
      </c>
      <c r="AU132" s="228" t="s">
        <v>89</v>
      </c>
      <c r="AY132" s="16" t="s">
        <v>136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82</v>
      </c>
      <c r="BK132" s="229">
        <f>ROUND(I132*H132,2)</f>
        <v>0</v>
      </c>
      <c r="BL132" s="16" t="s">
        <v>259</v>
      </c>
      <c r="BM132" s="228" t="s">
        <v>899</v>
      </c>
    </row>
    <row r="133" s="2" customFormat="1" ht="19.8" customHeight="1">
      <c r="A133" s="37"/>
      <c r="B133" s="38"/>
      <c r="C133" s="256" t="s">
        <v>167</v>
      </c>
      <c r="D133" s="256" t="s">
        <v>173</v>
      </c>
      <c r="E133" s="257" t="s">
        <v>900</v>
      </c>
      <c r="F133" s="258" t="s">
        <v>901</v>
      </c>
      <c r="G133" s="259" t="s">
        <v>889</v>
      </c>
      <c r="H133" s="260">
        <v>50</v>
      </c>
      <c r="I133" s="261"/>
      <c r="J133" s="262">
        <f>ROUND(I133*H133,2)</f>
        <v>0</v>
      </c>
      <c r="K133" s="258" t="s">
        <v>1</v>
      </c>
      <c r="L133" s="263"/>
      <c r="M133" s="264" t="s">
        <v>1</v>
      </c>
      <c r="N133" s="265" t="s">
        <v>42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258</v>
      </c>
      <c r="AT133" s="228" t="s">
        <v>173</v>
      </c>
      <c r="AU133" s="228" t="s">
        <v>89</v>
      </c>
      <c r="AY133" s="16" t="s">
        <v>136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82</v>
      </c>
      <c r="BK133" s="229">
        <f>ROUND(I133*H133,2)</f>
        <v>0</v>
      </c>
      <c r="BL133" s="16" t="s">
        <v>259</v>
      </c>
      <c r="BM133" s="228" t="s">
        <v>902</v>
      </c>
    </row>
    <row r="134" s="2" customFormat="1">
      <c r="A134" s="37"/>
      <c r="B134" s="38"/>
      <c r="C134" s="39"/>
      <c r="D134" s="230" t="s">
        <v>144</v>
      </c>
      <c r="E134" s="39"/>
      <c r="F134" s="231" t="s">
        <v>901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144</v>
      </c>
      <c r="AU134" s="16" t="s">
        <v>89</v>
      </c>
    </row>
    <row r="135" s="12" customFormat="1" ht="20.88" customHeight="1">
      <c r="A135" s="12"/>
      <c r="B135" s="201"/>
      <c r="C135" s="202"/>
      <c r="D135" s="203" t="s">
        <v>76</v>
      </c>
      <c r="E135" s="215" t="s">
        <v>903</v>
      </c>
      <c r="F135" s="215" t="s">
        <v>904</v>
      </c>
      <c r="G135" s="202"/>
      <c r="H135" s="202"/>
      <c r="I135" s="205"/>
      <c r="J135" s="216">
        <f>BK135</f>
        <v>0</v>
      </c>
      <c r="K135" s="202"/>
      <c r="L135" s="207"/>
      <c r="M135" s="208"/>
      <c r="N135" s="209"/>
      <c r="O135" s="209"/>
      <c r="P135" s="210">
        <f>SUM(P136:P139)</f>
        <v>0</v>
      </c>
      <c r="Q135" s="209"/>
      <c r="R135" s="210">
        <f>SUM(R136:R139)</f>
        <v>0</v>
      </c>
      <c r="S135" s="209"/>
      <c r="T135" s="211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2" t="s">
        <v>86</v>
      </c>
      <c r="AT135" s="213" t="s">
        <v>76</v>
      </c>
      <c r="AU135" s="213" t="s">
        <v>86</v>
      </c>
      <c r="AY135" s="212" t="s">
        <v>136</v>
      </c>
      <c r="BK135" s="214">
        <f>SUM(BK136:BK139)</f>
        <v>0</v>
      </c>
    </row>
    <row r="136" s="2" customFormat="1" ht="14.4" customHeight="1">
      <c r="A136" s="37"/>
      <c r="B136" s="38"/>
      <c r="C136" s="217" t="s">
        <v>172</v>
      </c>
      <c r="D136" s="217" t="s">
        <v>138</v>
      </c>
      <c r="E136" s="218" t="s">
        <v>92</v>
      </c>
      <c r="F136" s="219" t="s">
        <v>905</v>
      </c>
      <c r="G136" s="220" t="s">
        <v>863</v>
      </c>
      <c r="H136" s="221">
        <v>1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259</v>
      </c>
      <c r="AT136" s="228" t="s">
        <v>138</v>
      </c>
      <c r="AU136" s="228" t="s">
        <v>89</v>
      </c>
      <c r="AY136" s="16" t="s">
        <v>136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82</v>
      </c>
      <c r="BK136" s="229">
        <f>ROUND(I136*H136,2)</f>
        <v>0</v>
      </c>
      <c r="BL136" s="16" t="s">
        <v>259</v>
      </c>
      <c r="BM136" s="228" t="s">
        <v>906</v>
      </c>
    </row>
    <row r="137" s="2" customFormat="1">
      <c r="A137" s="37"/>
      <c r="B137" s="38"/>
      <c r="C137" s="39"/>
      <c r="D137" s="230" t="s">
        <v>144</v>
      </c>
      <c r="E137" s="39"/>
      <c r="F137" s="231" t="s">
        <v>895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144</v>
      </c>
      <c r="AU137" s="16" t="s">
        <v>89</v>
      </c>
    </row>
    <row r="138" s="2" customFormat="1" ht="19.8" customHeight="1">
      <c r="A138" s="37"/>
      <c r="B138" s="38"/>
      <c r="C138" s="256" t="s">
        <v>179</v>
      </c>
      <c r="D138" s="256" t="s">
        <v>173</v>
      </c>
      <c r="E138" s="257" t="s">
        <v>907</v>
      </c>
      <c r="F138" s="258" t="s">
        <v>908</v>
      </c>
      <c r="G138" s="259" t="s">
        <v>889</v>
      </c>
      <c r="H138" s="260">
        <v>6</v>
      </c>
      <c r="I138" s="261"/>
      <c r="J138" s="262">
        <f>ROUND(I138*H138,2)</f>
        <v>0</v>
      </c>
      <c r="K138" s="258" t="s">
        <v>1</v>
      </c>
      <c r="L138" s="263"/>
      <c r="M138" s="264" t="s">
        <v>1</v>
      </c>
      <c r="N138" s="265" t="s">
        <v>42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258</v>
      </c>
      <c r="AT138" s="228" t="s">
        <v>173</v>
      </c>
      <c r="AU138" s="228" t="s">
        <v>89</v>
      </c>
      <c r="AY138" s="16" t="s">
        <v>136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82</v>
      </c>
      <c r="BK138" s="229">
        <f>ROUND(I138*H138,2)</f>
        <v>0</v>
      </c>
      <c r="BL138" s="16" t="s">
        <v>259</v>
      </c>
      <c r="BM138" s="228" t="s">
        <v>909</v>
      </c>
    </row>
    <row r="139" s="2" customFormat="1">
      <c r="A139" s="37"/>
      <c r="B139" s="38"/>
      <c r="C139" s="39"/>
      <c r="D139" s="230" t="s">
        <v>144</v>
      </c>
      <c r="E139" s="39"/>
      <c r="F139" s="231" t="s">
        <v>908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144</v>
      </c>
      <c r="AU139" s="16" t="s">
        <v>89</v>
      </c>
    </row>
    <row r="140" s="12" customFormat="1" ht="20.88" customHeight="1">
      <c r="A140" s="12"/>
      <c r="B140" s="201"/>
      <c r="C140" s="202"/>
      <c r="D140" s="203" t="s">
        <v>76</v>
      </c>
      <c r="E140" s="215" t="s">
        <v>910</v>
      </c>
      <c r="F140" s="215" t="s">
        <v>911</v>
      </c>
      <c r="G140" s="202"/>
      <c r="H140" s="202"/>
      <c r="I140" s="205"/>
      <c r="J140" s="216">
        <f>BK140</f>
        <v>0</v>
      </c>
      <c r="K140" s="202"/>
      <c r="L140" s="207"/>
      <c r="M140" s="208"/>
      <c r="N140" s="209"/>
      <c r="O140" s="209"/>
      <c r="P140" s="210">
        <f>SUM(P141:P142)</f>
        <v>0</v>
      </c>
      <c r="Q140" s="209"/>
      <c r="R140" s="210">
        <f>SUM(R141:R142)</f>
        <v>0</v>
      </c>
      <c r="S140" s="209"/>
      <c r="T140" s="211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2" t="s">
        <v>86</v>
      </c>
      <c r="AT140" s="213" t="s">
        <v>76</v>
      </c>
      <c r="AU140" s="213" t="s">
        <v>86</v>
      </c>
      <c r="AY140" s="212" t="s">
        <v>136</v>
      </c>
      <c r="BK140" s="214">
        <f>SUM(BK141:BK142)</f>
        <v>0</v>
      </c>
    </row>
    <row r="141" s="2" customFormat="1" ht="34.8" customHeight="1">
      <c r="A141" s="37"/>
      <c r="B141" s="38"/>
      <c r="C141" s="217" t="s">
        <v>176</v>
      </c>
      <c r="D141" s="217" t="s">
        <v>138</v>
      </c>
      <c r="E141" s="218" t="s">
        <v>167</v>
      </c>
      <c r="F141" s="219" t="s">
        <v>912</v>
      </c>
      <c r="G141" s="220" t="s">
        <v>863</v>
      </c>
      <c r="H141" s="221">
        <v>1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259</v>
      </c>
      <c r="AT141" s="228" t="s">
        <v>138</v>
      </c>
      <c r="AU141" s="228" t="s">
        <v>89</v>
      </c>
      <c r="AY141" s="16" t="s">
        <v>136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82</v>
      </c>
      <c r="BK141" s="229">
        <f>ROUND(I141*H141,2)</f>
        <v>0</v>
      </c>
      <c r="BL141" s="16" t="s">
        <v>259</v>
      </c>
      <c r="BM141" s="228" t="s">
        <v>913</v>
      </c>
    </row>
    <row r="142" s="2" customFormat="1">
      <c r="A142" s="37"/>
      <c r="B142" s="38"/>
      <c r="C142" s="39"/>
      <c r="D142" s="230" t="s">
        <v>144</v>
      </c>
      <c r="E142" s="39"/>
      <c r="F142" s="231" t="s">
        <v>912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144</v>
      </c>
      <c r="AU142" s="16" t="s">
        <v>89</v>
      </c>
    </row>
    <row r="143" s="12" customFormat="1" ht="25.92" customHeight="1">
      <c r="A143" s="12"/>
      <c r="B143" s="201"/>
      <c r="C143" s="202"/>
      <c r="D143" s="203" t="s">
        <v>76</v>
      </c>
      <c r="E143" s="204" t="s">
        <v>914</v>
      </c>
      <c r="F143" s="204" t="s">
        <v>915</v>
      </c>
      <c r="G143" s="202"/>
      <c r="H143" s="202"/>
      <c r="I143" s="205"/>
      <c r="J143" s="206">
        <f>BK143</f>
        <v>0</v>
      </c>
      <c r="K143" s="202"/>
      <c r="L143" s="207"/>
      <c r="M143" s="208"/>
      <c r="N143" s="209"/>
      <c r="O143" s="209"/>
      <c r="P143" s="210">
        <f>SUM(P144:P145)</f>
        <v>0</v>
      </c>
      <c r="Q143" s="209"/>
      <c r="R143" s="210">
        <f>SUM(R144:R145)</f>
        <v>0</v>
      </c>
      <c r="S143" s="209"/>
      <c r="T143" s="211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92</v>
      </c>
      <c r="AT143" s="213" t="s">
        <v>76</v>
      </c>
      <c r="AU143" s="213" t="s">
        <v>77</v>
      </c>
      <c r="AY143" s="212" t="s">
        <v>136</v>
      </c>
      <c r="BK143" s="214">
        <f>SUM(BK144:BK145)</f>
        <v>0</v>
      </c>
    </row>
    <row r="144" s="2" customFormat="1" ht="22.2" customHeight="1">
      <c r="A144" s="37"/>
      <c r="B144" s="38"/>
      <c r="C144" s="217" t="s">
        <v>235</v>
      </c>
      <c r="D144" s="217" t="s">
        <v>138</v>
      </c>
      <c r="E144" s="218" t="s">
        <v>172</v>
      </c>
      <c r="F144" s="219" t="s">
        <v>916</v>
      </c>
      <c r="G144" s="220" t="s">
        <v>863</v>
      </c>
      <c r="H144" s="221">
        <v>1</v>
      </c>
      <c r="I144" s="222"/>
      <c r="J144" s="223">
        <f>ROUND(I144*H144,2)</f>
        <v>0</v>
      </c>
      <c r="K144" s="219" t="s">
        <v>1</v>
      </c>
      <c r="L144" s="43"/>
      <c r="M144" s="224" t="s">
        <v>1</v>
      </c>
      <c r="N144" s="225" t="s">
        <v>42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917</v>
      </c>
      <c r="AT144" s="228" t="s">
        <v>138</v>
      </c>
      <c r="AU144" s="228" t="s">
        <v>82</v>
      </c>
      <c r="AY144" s="16" t="s">
        <v>136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82</v>
      </c>
      <c r="BK144" s="229">
        <f>ROUND(I144*H144,2)</f>
        <v>0</v>
      </c>
      <c r="BL144" s="16" t="s">
        <v>917</v>
      </c>
      <c r="BM144" s="228" t="s">
        <v>918</v>
      </c>
    </row>
    <row r="145" s="2" customFormat="1">
      <c r="A145" s="37"/>
      <c r="B145" s="38"/>
      <c r="C145" s="39"/>
      <c r="D145" s="230" t="s">
        <v>144</v>
      </c>
      <c r="E145" s="39"/>
      <c r="F145" s="231" t="s">
        <v>916</v>
      </c>
      <c r="G145" s="39"/>
      <c r="H145" s="39"/>
      <c r="I145" s="232"/>
      <c r="J145" s="39"/>
      <c r="K145" s="39"/>
      <c r="L145" s="43"/>
      <c r="M145" s="270"/>
      <c r="N145" s="271"/>
      <c r="O145" s="272"/>
      <c r="P145" s="272"/>
      <c r="Q145" s="272"/>
      <c r="R145" s="272"/>
      <c r="S145" s="272"/>
      <c r="T145" s="273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144</v>
      </c>
      <c r="AU145" s="16" t="s">
        <v>82</v>
      </c>
    </row>
    <row r="146" s="2" customFormat="1" ht="6.96" customHeight="1">
      <c r="A146" s="37"/>
      <c r="B146" s="65"/>
      <c r="C146" s="66"/>
      <c r="D146" s="66"/>
      <c r="E146" s="66"/>
      <c r="F146" s="66"/>
      <c r="G146" s="66"/>
      <c r="H146" s="66"/>
      <c r="I146" s="66"/>
      <c r="J146" s="66"/>
      <c r="K146" s="66"/>
      <c r="L146" s="43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sheetProtection sheet="1" autoFilter="0" formatColumns="0" formatRows="0" objects="1" scenarios="1" spinCount="100000" saltValue="BQddEfvhkvH+mNOpXyTIUL78Crxja2B/nQkShg9/l+fIbIAG/+GzdLqGhunGamW+5rchPTpLRYUqbPltQEU5eQ==" hashValue="xzFjBCvHuTw09jJGv+MkMtOwS3qaItFYuYpHs5aZJZyAmChkqeSMo8n44b8eqT017YR2P1DSV6U2eZdTL/1epw==" algorithmName="SHA-512" password="CC35"/>
  <autoFilter ref="C121:K14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7" customHeight="1">
      <c r="B7" s="19"/>
      <c r="E7" s="140" t="str">
        <f>'Rekapitulace stavby'!K6</f>
        <v>Studie stavebně technologického řešení Terminál MHD Liberec-snížení energetické náročnosti budovy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5.6" customHeight="1">
      <c r="A9" s="37"/>
      <c r="B9" s="43"/>
      <c r="C9" s="37"/>
      <c r="D9" s="37"/>
      <c r="E9" s="141" t="s">
        <v>919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11. 10. 2024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2" customHeight="1">
      <c r="A27" s="144"/>
      <c r="B27" s="145"/>
      <c r="C27" s="144"/>
      <c r="D27" s="144"/>
      <c r="E27" s="146" t="s">
        <v>36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ROUND((SUM(BE124:BE166)),  2)</f>
        <v>0</v>
      </c>
      <c r="G33" s="37"/>
      <c r="H33" s="37"/>
      <c r="I33" s="154">
        <v>0.20999999999999999</v>
      </c>
      <c r="J33" s="153">
        <f>ROUND(((SUM(BE124:BE166))*I33),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ROUND((SUM(BF124:BF166)),  2)</f>
        <v>0</v>
      </c>
      <c r="G34" s="37"/>
      <c r="H34" s="37"/>
      <c r="I34" s="154">
        <v>0.12</v>
      </c>
      <c r="J34" s="153">
        <f>ROUND(((SUM(BF124:BF166))*I34),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ROUND((SUM(BG124:BG166)),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ROUND((SUM(BH124:BH166)),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ROUND((SUM(BI124:BI166)),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7" customHeight="1">
      <c r="A85" s="37"/>
      <c r="B85" s="38"/>
      <c r="C85" s="39"/>
      <c r="D85" s="39"/>
      <c r="E85" s="173" t="str">
        <f>E7</f>
        <v>Studie stavebně technologického řešení Terminál MHD Liberec-snížení energetické náročnosti budovy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6" customHeight="1">
      <c r="A87" s="37"/>
      <c r="B87" s="38"/>
      <c r="C87" s="39"/>
      <c r="D87" s="39"/>
      <c r="E87" s="75" t="str">
        <f>E9</f>
        <v>3 - Vzduchotechnická zařízení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Liberec</v>
      </c>
      <c r="G89" s="39"/>
      <c r="H89" s="39"/>
      <c r="I89" s="31" t="s">
        <v>22</v>
      </c>
      <c r="J89" s="78" t="str">
        <f>IF(J12="","",J12)</f>
        <v>11. 10. 2024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8" customHeight="1">
      <c r="A91" s="37"/>
      <c r="B91" s="38"/>
      <c r="C91" s="31" t="s">
        <v>24</v>
      </c>
      <c r="D91" s="39"/>
      <c r="E91" s="39"/>
      <c r="F91" s="26" t="str">
        <f>E15</f>
        <v>DP měst Liberce a Jablonce nad Nisou a.s. Liberec</v>
      </c>
      <c r="G91" s="39"/>
      <c r="H91" s="39"/>
      <c r="I91" s="31" t="s">
        <v>30</v>
      </c>
      <c r="J91" s="35" t="str">
        <f>E21</f>
        <v>Projektová kancelář NH s.r.o. Nové Hamry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112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920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4"/>
      <c r="C99" s="185"/>
      <c r="D99" s="186" t="s">
        <v>921</v>
      </c>
      <c r="E99" s="187"/>
      <c r="F99" s="187"/>
      <c r="G99" s="187"/>
      <c r="H99" s="187"/>
      <c r="I99" s="187"/>
      <c r="J99" s="188">
        <f>J127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922</v>
      </c>
      <c r="E100" s="187"/>
      <c r="F100" s="187"/>
      <c r="G100" s="187"/>
      <c r="H100" s="187"/>
      <c r="I100" s="187"/>
      <c r="J100" s="188">
        <f>J142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119</v>
      </c>
      <c r="E101" s="181"/>
      <c r="F101" s="181"/>
      <c r="G101" s="181"/>
      <c r="H101" s="181"/>
      <c r="I101" s="181"/>
      <c r="J101" s="182">
        <f>J157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4"/>
      <c r="C102" s="185"/>
      <c r="D102" s="186" t="s">
        <v>923</v>
      </c>
      <c r="E102" s="187"/>
      <c r="F102" s="187"/>
      <c r="G102" s="187"/>
      <c r="H102" s="187"/>
      <c r="I102" s="187"/>
      <c r="J102" s="188">
        <f>J158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924</v>
      </c>
      <c r="E103" s="187"/>
      <c r="F103" s="187"/>
      <c r="G103" s="187"/>
      <c r="H103" s="187"/>
      <c r="I103" s="187"/>
      <c r="J103" s="188">
        <f>J161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120</v>
      </c>
      <c r="E104" s="187"/>
      <c r="F104" s="187"/>
      <c r="G104" s="187"/>
      <c r="H104" s="187"/>
      <c r="I104" s="187"/>
      <c r="J104" s="188">
        <f>J164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121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7" customHeight="1">
      <c r="A114" s="37"/>
      <c r="B114" s="38"/>
      <c r="C114" s="39"/>
      <c r="D114" s="39"/>
      <c r="E114" s="173" t="str">
        <f>E7</f>
        <v>Studie stavebně technologického řešení Terminál MHD Liberec-snížení energetické náročnosti budovy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6" customHeight="1">
      <c r="A116" s="37"/>
      <c r="B116" s="38"/>
      <c r="C116" s="39"/>
      <c r="D116" s="39"/>
      <c r="E116" s="75" t="str">
        <f>E9</f>
        <v>3 - Vzduchotechnická zařízení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Liberec</v>
      </c>
      <c r="G118" s="39"/>
      <c r="H118" s="39"/>
      <c r="I118" s="31" t="s">
        <v>22</v>
      </c>
      <c r="J118" s="78" t="str">
        <f>IF(J12="","",J12)</f>
        <v>11. 10. 2024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40.8" customHeight="1">
      <c r="A120" s="37"/>
      <c r="B120" s="38"/>
      <c r="C120" s="31" t="s">
        <v>24</v>
      </c>
      <c r="D120" s="39"/>
      <c r="E120" s="39"/>
      <c r="F120" s="26" t="str">
        <f>E15</f>
        <v>DP měst Liberce a Jablonce nad Nisou a.s. Liberec</v>
      </c>
      <c r="G120" s="39"/>
      <c r="H120" s="39"/>
      <c r="I120" s="31" t="s">
        <v>30</v>
      </c>
      <c r="J120" s="35" t="str">
        <f>E21</f>
        <v>Projektová kancelář NH s.r.o. Nové Hamry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6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31" t="s">
        <v>33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122</v>
      </c>
      <c r="D123" s="193" t="s">
        <v>62</v>
      </c>
      <c r="E123" s="193" t="s">
        <v>58</v>
      </c>
      <c r="F123" s="193" t="s">
        <v>59</v>
      </c>
      <c r="G123" s="193" t="s">
        <v>123</v>
      </c>
      <c r="H123" s="193" t="s">
        <v>124</v>
      </c>
      <c r="I123" s="193" t="s">
        <v>125</v>
      </c>
      <c r="J123" s="193" t="s">
        <v>100</v>
      </c>
      <c r="K123" s="194" t="s">
        <v>126</v>
      </c>
      <c r="L123" s="195"/>
      <c r="M123" s="99" t="s">
        <v>1</v>
      </c>
      <c r="N123" s="100" t="s">
        <v>41</v>
      </c>
      <c r="O123" s="100" t="s">
        <v>127</v>
      </c>
      <c r="P123" s="100" t="s">
        <v>128</v>
      </c>
      <c r="Q123" s="100" t="s">
        <v>129</v>
      </c>
      <c r="R123" s="100" t="s">
        <v>130</v>
      </c>
      <c r="S123" s="100" t="s">
        <v>131</v>
      </c>
      <c r="T123" s="101" t="s">
        <v>132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133</v>
      </c>
      <c r="D124" s="39"/>
      <c r="E124" s="39"/>
      <c r="F124" s="39"/>
      <c r="G124" s="39"/>
      <c r="H124" s="39"/>
      <c r="I124" s="39"/>
      <c r="J124" s="196">
        <f>BK124</f>
        <v>0</v>
      </c>
      <c r="K124" s="39"/>
      <c r="L124" s="43"/>
      <c r="M124" s="102"/>
      <c r="N124" s="197"/>
      <c r="O124" s="103"/>
      <c r="P124" s="198">
        <f>P125+P157</f>
        <v>0</v>
      </c>
      <c r="Q124" s="103"/>
      <c r="R124" s="198">
        <f>R125+R157</f>
        <v>0</v>
      </c>
      <c r="S124" s="103"/>
      <c r="T124" s="199">
        <f>T125+T157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76</v>
      </c>
      <c r="AU124" s="16" t="s">
        <v>102</v>
      </c>
      <c r="BK124" s="200">
        <f>BK125+BK157</f>
        <v>0</v>
      </c>
    </row>
    <row r="125" s="12" customFormat="1" ht="25.92" customHeight="1">
      <c r="A125" s="12"/>
      <c r="B125" s="201"/>
      <c r="C125" s="202"/>
      <c r="D125" s="203" t="s">
        <v>76</v>
      </c>
      <c r="E125" s="204" t="s">
        <v>488</v>
      </c>
      <c r="F125" s="204" t="s">
        <v>489</v>
      </c>
      <c r="G125" s="202"/>
      <c r="H125" s="202"/>
      <c r="I125" s="205"/>
      <c r="J125" s="206">
        <f>BK125</f>
        <v>0</v>
      </c>
      <c r="K125" s="202"/>
      <c r="L125" s="207"/>
      <c r="M125" s="208"/>
      <c r="N125" s="209"/>
      <c r="O125" s="209"/>
      <c r="P125" s="210">
        <f>P126</f>
        <v>0</v>
      </c>
      <c r="Q125" s="209"/>
      <c r="R125" s="210">
        <f>R126</f>
        <v>0</v>
      </c>
      <c r="S125" s="209"/>
      <c r="T125" s="211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86</v>
      </c>
      <c r="AT125" s="213" t="s">
        <v>76</v>
      </c>
      <c r="AU125" s="213" t="s">
        <v>77</v>
      </c>
      <c r="AY125" s="212" t="s">
        <v>136</v>
      </c>
      <c r="BK125" s="214">
        <f>BK126</f>
        <v>0</v>
      </c>
    </row>
    <row r="126" s="12" customFormat="1" ht="22.8" customHeight="1">
      <c r="A126" s="12"/>
      <c r="B126" s="201"/>
      <c r="C126" s="202"/>
      <c r="D126" s="203" t="s">
        <v>76</v>
      </c>
      <c r="E126" s="215" t="s">
        <v>925</v>
      </c>
      <c r="F126" s="215" t="s">
        <v>926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P127+P142</f>
        <v>0</v>
      </c>
      <c r="Q126" s="209"/>
      <c r="R126" s="210">
        <f>R127+R142</f>
        <v>0</v>
      </c>
      <c r="S126" s="209"/>
      <c r="T126" s="211">
        <f>T127+T142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86</v>
      </c>
      <c r="AT126" s="213" t="s">
        <v>76</v>
      </c>
      <c r="AU126" s="213" t="s">
        <v>82</v>
      </c>
      <c r="AY126" s="212" t="s">
        <v>136</v>
      </c>
      <c r="BK126" s="214">
        <f>BK127+BK142</f>
        <v>0</v>
      </c>
    </row>
    <row r="127" s="12" customFormat="1" ht="20.88" customHeight="1">
      <c r="A127" s="12"/>
      <c r="B127" s="201"/>
      <c r="C127" s="202"/>
      <c r="D127" s="203" t="s">
        <v>76</v>
      </c>
      <c r="E127" s="215" t="s">
        <v>927</v>
      </c>
      <c r="F127" s="215" t="s">
        <v>928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SUM(P128:P141)</f>
        <v>0</v>
      </c>
      <c r="Q127" s="209"/>
      <c r="R127" s="210">
        <f>SUM(R128:R141)</f>
        <v>0</v>
      </c>
      <c r="S127" s="209"/>
      <c r="T127" s="211">
        <f>SUM(T128:T141)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86</v>
      </c>
      <c r="AT127" s="213" t="s">
        <v>76</v>
      </c>
      <c r="AU127" s="213" t="s">
        <v>86</v>
      </c>
      <c r="AY127" s="212" t="s">
        <v>136</v>
      </c>
      <c r="BK127" s="214">
        <f>SUM(BK128:BK141)</f>
        <v>0</v>
      </c>
    </row>
    <row r="128" s="2" customFormat="1" ht="19.8" customHeight="1">
      <c r="A128" s="37"/>
      <c r="B128" s="38"/>
      <c r="C128" s="217" t="s">
        <v>82</v>
      </c>
      <c r="D128" s="217" t="s">
        <v>138</v>
      </c>
      <c r="E128" s="218" t="s">
        <v>929</v>
      </c>
      <c r="F128" s="219" t="s">
        <v>930</v>
      </c>
      <c r="G128" s="220" t="s">
        <v>863</v>
      </c>
      <c r="H128" s="221">
        <v>1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42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259</v>
      </c>
      <c r="AT128" s="228" t="s">
        <v>138</v>
      </c>
      <c r="AU128" s="228" t="s">
        <v>89</v>
      </c>
      <c r="AY128" s="16" t="s">
        <v>136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82</v>
      </c>
      <c r="BK128" s="229">
        <f>ROUND(I128*H128,2)</f>
        <v>0</v>
      </c>
      <c r="BL128" s="16" t="s">
        <v>259</v>
      </c>
      <c r="BM128" s="228" t="s">
        <v>931</v>
      </c>
    </row>
    <row r="129" s="2" customFormat="1">
      <c r="A129" s="37"/>
      <c r="B129" s="38"/>
      <c r="C129" s="39"/>
      <c r="D129" s="230" t="s">
        <v>144</v>
      </c>
      <c r="E129" s="39"/>
      <c r="F129" s="231" t="s">
        <v>930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144</v>
      </c>
      <c r="AU129" s="16" t="s">
        <v>89</v>
      </c>
    </row>
    <row r="130" s="2" customFormat="1" ht="14.4" customHeight="1">
      <c r="A130" s="37"/>
      <c r="B130" s="38"/>
      <c r="C130" s="217" t="s">
        <v>86</v>
      </c>
      <c r="D130" s="217" t="s">
        <v>138</v>
      </c>
      <c r="E130" s="218" t="s">
        <v>932</v>
      </c>
      <c r="F130" s="219" t="s">
        <v>933</v>
      </c>
      <c r="G130" s="220" t="s">
        <v>863</v>
      </c>
      <c r="H130" s="221">
        <v>1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42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259</v>
      </c>
      <c r="AT130" s="228" t="s">
        <v>138</v>
      </c>
      <c r="AU130" s="228" t="s">
        <v>89</v>
      </c>
      <c r="AY130" s="16" t="s">
        <v>136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82</v>
      </c>
      <c r="BK130" s="229">
        <f>ROUND(I130*H130,2)</f>
        <v>0</v>
      </c>
      <c r="BL130" s="16" t="s">
        <v>259</v>
      </c>
      <c r="BM130" s="228" t="s">
        <v>934</v>
      </c>
    </row>
    <row r="131" s="2" customFormat="1">
      <c r="A131" s="37"/>
      <c r="B131" s="38"/>
      <c r="C131" s="39"/>
      <c r="D131" s="230" t="s">
        <v>144</v>
      </c>
      <c r="E131" s="39"/>
      <c r="F131" s="231" t="s">
        <v>933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144</v>
      </c>
      <c r="AU131" s="16" t="s">
        <v>89</v>
      </c>
    </row>
    <row r="132" s="2" customFormat="1" ht="14.4" customHeight="1">
      <c r="A132" s="37"/>
      <c r="B132" s="38"/>
      <c r="C132" s="217" t="s">
        <v>89</v>
      </c>
      <c r="D132" s="217" t="s">
        <v>138</v>
      </c>
      <c r="E132" s="218" t="s">
        <v>935</v>
      </c>
      <c r="F132" s="219" t="s">
        <v>936</v>
      </c>
      <c r="G132" s="220" t="s">
        <v>863</v>
      </c>
      <c r="H132" s="221">
        <v>1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42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259</v>
      </c>
      <c r="AT132" s="228" t="s">
        <v>138</v>
      </c>
      <c r="AU132" s="228" t="s">
        <v>89</v>
      </c>
      <c r="AY132" s="16" t="s">
        <v>136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82</v>
      </c>
      <c r="BK132" s="229">
        <f>ROUND(I132*H132,2)</f>
        <v>0</v>
      </c>
      <c r="BL132" s="16" t="s">
        <v>259</v>
      </c>
      <c r="BM132" s="228" t="s">
        <v>937</v>
      </c>
    </row>
    <row r="133" s="2" customFormat="1">
      <c r="A133" s="37"/>
      <c r="B133" s="38"/>
      <c r="C133" s="39"/>
      <c r="D133" s="230" t="s">
        <v>144</v>
      </c>
      <c r="E133" s="39"/>
      <c r="F133" s="231" t="s">
        <v>936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144</v>
      </c>
      <c r="AU133" s="16" t="s">
        <v>89</v>
      </c>
    </row>
    <row r="134" s="2" customFormat="1" ht="14.4" customHeight="1">
      <c r="A134" s="37"/>
      <c r="B134" s="38"/>
      <c r="C134" s="217" t="s">
        <v>92</v>
      </c>
      <c r="D134" s="217" t="s">
        <v>138</v>
      </c>
      <c r="E134" s="218" t="s">
        <v>938</v>
      </c>
      <c r="F134" s="219" t="s">
        <v>939</v>
      </c>
      <c r="G134" s="220" t="s">
        <v>863</v>
      </c>
      <c r="H134" s="221">
        <v>1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42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259</v>
      </c>
      <c r="AT134" s="228" t="s">
        <v>138</v>
      </c>
      <c r="AU134" s="228" t="s">
        <v>89</v>
      </c>
      <c r="AY134" s="16" t="s">
        <v>136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82</v>
      </c>
      <c r="BK134" s="229">
        <f>ROUND(I134*H134,2)</f>
        <v>0</v>
      </c>
      <c r="BL134" s="16" t="s">
        <v>259</v>
      </c>
      <c r="BM134" s="228" t="s">
        <v>940</v>
      </c>
    </row>
    <row r="135" s="2" customFormat="1">
      <c r="A135" s="37"/>
      <c r="B135" s="38"/>
      <c r="C135" s="39"/>
      <c r="D135" s="230" t="s">
        <v>144</v>
      </c>
      <c r="E135" s="39"/>
      <c r="F135" s="231" t="s">
        <v>939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144</v>
      </c>
      <c r="AU135" s="16" t="s">
        <v>89</v>
      </c>
    </row>
    <row r="136" s="2" customFormat="1" ht="14.4" customHeight="1">
      <c r="A136" s="37"/>
      <c r="B136" s="38"/>
      <c r="C136" s="217" t="s">
        <v>167</v>
      </c>
      <c r="D136" s="217" t="s">
        <v>138</v>
      </c>
      <c r="E136" s="218" t="s">
        <v>941</v>
      </c>
      <c r="F136" s="219" t="s">
        <v>942</v>
      </c>
      <c r="G136" s="220" t="s">
        <v>863</v>
      </c>
      <c r="H136" s="221">
        <v>1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259</v>
      </c>
      <c r="AT136" s="228" t="s">
        <v>138</v>
      </c>
      <c r="AU136" s="228" t="s">
        <v>89</v>
      </c>
      <c r="AY136" s="16" t="s">
        <v>136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82</v>
      </c>
      <c r="BK136" s="229">
        <f>ROUND(I136*H136,2)</f>
        <v>0</v>
      </c>
      <c r="BL136" s="16" t="s">
        <v>259</v>
      </c>
      <c r="BM136" s="228" t="s">
        <v>943</v>
      </c>
    </row>
    <row r="137" s="2" customFormat="1">
      <c r="A137" s="37"/>
      <c r="B137" s="38"/>
      <c r="C137" s="39"/>
      <c r="D137" s="230" t="s">
        <v>144</v>
      </c>
      <c r="E137" s="39"/>
      <c r="F137" s="231" t="s">
        <v>942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144</v>
      </c>
      <c r="AU137" s="16" t="s">
        <v>89</v>
      </c>
    </row>
    <row r="138" s="2" customFormat="1" ht="14.4" customHeight="1">
      <c r="A138" s="37"/>
      <c r="B138" s="38"/>
      <c r="C138" s="217" t="s">
        <v>172</v>
      </c>
      <c r="D138" s="217" t="s">
        <v>138</v>
      </c>
      <c r="E138" s="218" t="s">
        <v>944</v>
      </c>
      <c r="F138" s="219" t="s">
        <v>945</v>
      </c>
      <c r="G138" s="220" t="s">
        <v>863</v>
      </c>
      <c r="H138" s="221">
        <v>1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259</v>
      </c>
      <c r="AT138" s="228" t="s">
        <v>138</v>
      </c>
      <c r="AU138" s="228" t="s">
        <v>89</v>
      </c>
      <c r="AY138" s="16" t="s">
        <v>136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82</v>
      </c>
      <c r="BK138" s="229">
        <f>ROUND(I138*H138,2)</f>
        <v>0</v>
      </c>
      <c r="BL138" s="16" t="s">
        <v>259</v>
      </c>
      <c r="BM138" s="228" t="s">
        <v>946</v>
      </c>
    </row>
    <row r="139" s="2" customFormat="1">
      <c r="A139" s="37"/>
      <c r="B139" s="38"/>
      <c r="C139" s="39"/>
      <c r="D139" s="230" t="s">
        <v>144</v>
      </c>
      <c r="E139" s="39"/>
      <c r="F139" s="231" t="s">
        <v>945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144</v>
      </c>
      <c r="AU139" s="16" t="s">
        <v>89</v>
      </c>
    </row>
    <row r="140" s="2" customFormat="1" ht="14.4" customHeight="1">
      <c r="A140" s="37"/>
      <c r="B140" s="38"/>
      <c r="C140" s="217" t="s">
        <v>179</v>
      </c>
      <c r="D140" s="217" t="s">
        <v>138</v>
      </c>
      <c r="E140" s="218" t="s">
        <v>947</v>
      </c>
      <c r="F140" s="219" t="s">
        <v>948</v>
      </c>
      <c r="G140" s="220" t="s">
        <v>863</v>
      </c>
      <c r="H140" s="221">
        <v>1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42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259</v>
      </c>
      <c r="AT140" s="228" t="s">
        <v>138</v>
      </c>
      <c r="AU140" s="228" t="s">
        <v>89</v>
      </c>
      <c r="AY140" s="16" t="s">
        <v>136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82</v>
      </c>
      <c r="BK140" s="229">
        <f>ROUND(I140*H140,2)</f>
        <v>0</v>
      </c>
      <c r="BL140" s="16" t="s">
        <v>259</v>
      </c>
      <c r="BM140" s="228" t="s">
        <v>949</v>
      </c>
    </row>
    <row r="141" s="2" customFormat="1">
      <c r="A141" s="37"/>
      <c r="B141" s="38"/>
      <c r="C141" s="39"/>
      <c r="D141" s="230" t="s">
        <v>144</v>
      </c>
      <c r="E141" s="39"/>
      <c r="F141" s="231" t="s">
        <v>948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144</v>
      </c>
      <c r="AU141" s="16" t="s">
        <v>89</v>
      </c>
    </row>
    <row r="142" s="12" customFormat="1" ht="20.88" customHeight="1">
      <c r="A142" s="12"/>
      <c r="B142" s="201"/>
      <c r="C142" s="202"/>
      <c r="D142" s="203" t="s">
        <v>76</v>
      </c>
      <c r="E142" s="215" t="s">
        <v>950</v>
      </c>
      <c r="F142" s="215" t="s">
        <v>951</v>
      </c>
      <c r="G142" s="202"/>
      <c r="H142" s="202"/>
      <c r="I142" s="205"/>
      <c r="J142" s="216">
        <f>BK142</f>
        <v>0</v>
      </c>
      <c r="K142" s="202"/>
      <c r="L142" s="207"/>
      <c r="M142" s="208"/>
      <c r="N142" s="209"/>
      <c r="O142" s="209"/>
      <c r="P142" s="210">
        <f>SUM(P143:P156)</f>
        <v>0</v>
      </c>
      <c r="Q142" s="209"/>
      <c r="R142" s="210">
        <f>SUM(R143:R156)</f>
        <v>0</v>
      </c>
      <c r="S142" s="209"/>
      <c r="T142" s="211">
        <f>SUM(T143:T156)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2" t="s">
        <v>86</v>
      </c>
      <c r="AT142" s="213" t="s">
        <v>76</v>
      </c>
      <c r="AU142" s="213" t="s">
        <v>86</v>
      </c>
      <c r="AY142" s="212" t="s">
        <v>136</v>
      </c>
      <c r="BK142" s="214">
        <f>SUM(BK143:BK156)</f>
        <v>0</v>
      </c>
    </row>
    <row r="143" s="2" customFormat="1" ht="19.8" customHeight="1">
      <c r="A143" s="37"/>
      <c r="B143" s="38"/>
      <c r="C143" s="217" t="s">
        <v>176</v>
      </c>
      <c r="D143" s="217" t="s">
        <v>138</v>
      </c>
      <c r="E143" s="218" t="s">
        <v>952</v>
      </c>
      <c r="F143" s="219" t="s">
        <v>930</v>
      </c>
      <c r="G143" s="220" t="s">
        <v>863</v>
      </c>
      <c r="H143" s="221">
        <v>1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42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259</v>
      </c>
      <c r="AT143" s="228" t="s">
        <v>138</v>
      </c>
      <c r="AU143" s="228" t="s">
        <v>89</v>
      </c>
      <c r="AY143" s="16" t="s">
        <v>136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82</v>
      </c>
      <c r="BK143" s="229">
        <f>ROUND(I143*H143,2)</f>
        <v>0</v>
      </c>
      <c r="BL143" s="16" t="s">
        <v>259</v>
      </c>
      <c r="BM143" s="228" t="s">
        <v>953</v>
      </c>
    </row>
    <row r="144" s="2" customFormat="1">
      <c r="A144" s="37"/>
      <c r="B144" s="38"/>
      <c r="C144" s="39"/>
      <c r="D144" s="230" t="s">
        <v>144</v>
      </c>
      <c r="E144" s="39"/>
      <c r="F144" s="231" t="s">
        <v>930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144</v>
      </c>
      <c r="AU144" s="16" t="s">
        <v>89</v>
      </c>
    </row>
    <row r="145" s="2" customFormat="1" ht="14.4" customHeight="1">
      <c r="A145" s="37"/>
      <c r="B145" s="38"/>
      <c r="C145" s="217" t="s">
        <v>235</v>
      </c>
      <c r="D145" s="217" t="s">
        <v>138</v>
      </c>
      <c r="E145" s="218" t="s">
        <v>954</v>
      </c>
      <c r="F145" s="219" t="s">
        <v>933</v>
      </c>
      <c r="G145" s="220" t="s">
        <v>863</v>
      </c>
      <c r="H145" s="221">
        <v>1</v>
      </c>
      <c r="I145" s="222"/>
      <c r="J145" s="223">
        <f>ROUND(I145*H145,2)</f>
        <v>0</v>
      </c>
      <c r="K145" s="219" t="s">
        <v>1</v>
      </c>
      <c r="L145" s="43"/>
      <c r="M145" s="224" t="s">
        <v>1</v>
      </c>
      <c r="N145" s="225" t="s">
        <v>42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259</v>
      </c>
      <c r="AT145" s="228" t="s">
        <v>138</v>
      </c>
      <c r="AU145" s="228" t="s">
        <v>89</v>
      </c>
      <c r="AY145" s="16" t="s">
        <v>136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82</v>
      </c>
      <c r="BK145" s="229">
        <f>ROUND(I145*H145,2)</f>
        <v>0</v>
      </c>
      <c r="BL145" s="16" t="s">
        <v>259</v>
      </c>
      <c r="BM145" s="228" t="s">
        <v>955</v>
      </c>
    </row>
    <row r="146" s="2" customFormat="1">
      <c r="A146" s="37"/>
      <c r="B146" s="38"/>
      <c r="C146" s="39"/>
      <c r="D146" s="230" t="s">
        <v>144</v>
      </c>
      <c r="E146" s="39"/>
      <c r="F146" s="231" t="s">
        <v>933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144</v>
      </c>
      <c r="AU146" s="16" t="s">
        <v>89</v>
      </c>
    </row>
    <row r="147" s="2" customFormat="1" ht="14.4" customHeight="1">
      <c r="A147" s="37"/>
      <c r="B147" s="38"/>
      <c r="C147" s="217" t="s">
        <v>240</v>
      </c>
      <c r="D147" s="217" t="s">
        <v>138</v>
      </c>
      <c r="E147" s="218" t="s">
        <v>956</v>
      </c>
      <c r="F147" s="219" t="s">
        <v>936</v>
      </c>
      <c r="G147" s="220" t="s">
        <v>863</v>
      </c>
      <c r="H147" s="221">
        <v>1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42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259</v>
      </c>
      <c r="AT147" s="228" t="s">
        <v>138</v>
      </c>
      <c r="AU147" s="228" t="s">
        <v>89</v>
      </c>
      <c r="AY147" s="16" t="s">
        <v>136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82</v>
      </c>
      <c r="BK147" s="229">
        <f>ROUND(I147*H147,2)</f>
        <v>0</v>
      </c>
      <c r="BL147" s="16" t="s">
        <v>259</v>
      </c>
      <c r="BM147" s="228" t="s">
        <v>957</v>
      </c>
    </row>
    <row r="148" s="2" customFormat="1">
      <c r="A148" s="37"/>
      <c r="B148" s="38"/>
      <c r="C148" s="39"/>
      <c r="D148" s="230" t="s">
        <v>144</v>
      </c>
      <c r="E148" s="39"/>
      <c r="F148" s="231" t="s">
        <v>936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144</v>
      </c>
      <c r="AU148" s="16" t="s">
        <v>89</v>
      </c>
    </row>
    <row r="149" s="2" customFormat="1" ht="14.4" customHeight="1">
      <c r="A149" s="37"/>
      <c r="B149" s="38"/>
      <c r="C149" s="217" t="s">
        <v>250</v>
      </c>
      <c r="D149" s="217" t="s">
        <v>138</v>
      </c>
      <c r="E149" s="218" t="s">
        <v>958</v>
      </c>
      <c r="F149" s="219" t="s">
        <v>939</v>
      </c>
      <c r="G149" s="220" t="s">
        <v>863</v>
      </c>
      <c r="H149" s="221">
        <v>1</v>
      </c>
      <c r="I149" s="222"/>
      <c r="J149" s="223">
        <f>ROUND(I149*H149,2)</f>
        <v>0</v>
      </c>
      <c r="K149" s="219" t="s">
        <v>1</v>
      </c>
      <c r="L149" s="43"/>
      <c r="M149" s="224" t="s">
        <v>1</v>
      </c>
      <c r="N149" s="225" t="s">
        <v>42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259</v>
      </c>
      <c r="AT149" s="228" t="s">
        <v>138</v>
      </c>
      <c r="AU149" s="228" t="s">
        <v>89</v>
      </c>
      <c r="AY149" s="16" t="s">
        <v>136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82</v>
      </c>
      <c r="BK149" s="229">
        <f>ROUND(I149*H149,2)</f>
        <v>0</v>
      </c>
      <c r="BL149" s="16" t="s">
        <v>259</v>
      </c>
      <c r="BM149" s="228" t="s">
        <v>959</v>
      </c>
    </row>
    <row r="150" s="2" customFormat="1">
      <c r="A150" s="37"/>
      <c r="B150" s="38"/>
      <c r="C150" s="39"/>
      <c r="D150" s="230" t="s">
        <v>144</v>
      </c>
      <c r="E150" s="39"/>
      <c r="F150" s="231" t="s">
        <v>939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144</v>
      </c>
      <c r="AU150" s="16" t="s">
        <v>89</v>
      </c>
    </row>
    <row r="151" s="2" customFormat="1" ht="14.4" customHeight="1">
      <c r="A151" s="37"/>
      <c r="B151" s="38"/>
      <c r="C151" s="217" t="s">
        <v>8</v>
      </c>
      <c r="D151" s="217" t="s">
        <v>138</v>
      </c>
      <c r="E151" s="218" t="s">
        <v>960</v>
      </c>
      <c r="F151" s="219" t="s">
        <v>942</v>
      </c>
      <c r="G151" s="220" t="s">
        <v>863</v>
      </c>
      <c r="H151" s="221">
        <v>1</v>
      </c>
      <c r="I151" s="222"/>
      <c r="J151" s="223">
        <f>ROUND(I151*H151,2)</f>
        <v>0</v>
      </c>
      <c r="K151" s="219" t="s">
        <v>1</v>
      </c>
      <c r="L151" s="43"/>
      <c r="M151" s="224" t="s">
        <v>1</v>
      </c>
      <c r="N151" s="225" t="s">
        <v>42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259</v>
      </c>
      <c r="AT151" s="228" t="s">
        <v>138</v>
      </c>
      <c r="AU151" s="228" t="s">
        <v>89</v>
      </c>
      <c r="AY151" s="16" t="s">
        <v>136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82</v>
      </c>
      <c r="BK151" s="229">
        <f>ROUND(I151*H151,2)</f>
        <v>0</v>
      </c>
      <c r="BL151" s="16" t="s">
        <v>259</v>
      </c>
      <c r="BM151" s="228" t="s">
        <v>961</v>
      </c>
    </row>
    <row r="152" s="2" customFormat="1">
      <c r="A152" s="37"/>
      <c r="B152" s="38"/>
      <c r="C152" s="39"/>
      <c r="D152" s="230" t="s">
        <v>144</v>
      </c>
      <c r="E152" s="39"/>
      <c r="F152" s="231" t="s">
        <v>942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144</v>
      </c>
      <c r="AU152" s="16" t="s">
        <v>89</v>
      </c>
    </row>
    <row r="153" s="2" customFormat="1" ht="14.4" customHeight="1">
      <c r="A153" s="37"/>
      <c r="B153" s="38"/>
      <c r="C153" s="217" t="s">
        <v>262</v>
      </c>
      <c r="D153" s="217" t="s">
        <v>138</v>
      </c>
      <c r="E153" s="218" t="s">
        <v>962</v>
      </c>
      <c r="F153" s="219" t="s">
        <v>945</v>
      </c>
      <c r="G153" s="220" t="s">
        <v>863</v>
      </c>
      <c r="H153" s="221">
        <v>1</v>
      </c>
      <c r="I153" s="222"/>
      <c r="J153" s="223">
        <f>ROUND(I153*H153,2)</f>
        <v>0</v>
      </c>
      <c r="K153" s="219" t="s">
        <v>1</v>
      </c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259</v>
      </c>
      <c r="AT153" s="228" t="s">
        <v>138</v>
      </c>
      <c r="AU153" s="228" t="s">
        <v>89</v>
      </c>
      <c r="AY153" s="16" t="s">
        <v>136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82</v>
      </c>
      <c r="BK153" s="229">
        <f>ROUND(I153*H153,2)</f>
        <v>0</v>
      </c>
      <c r="BL153" s="16" t="s">
        <v>259</v>
      </c>
      <c r="BM153" s="228" t="s">
        <v>963</v>
      </c>
    </row>
    <row r="154" s="2" customFormat="1">
      <c r="A154" s="37"/>
      <c r="B154" s="38"/>
      <c r="C154" s="39"/>
      <c r="D154" s="230" t="s">
        <v>144</v>
      </c>
      <c r="E154" s="39"/>
      <c r="F154" s="231" t="s">
        <v>945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144</v>
      </c>
      <c r="AU154" s="16" t="s">
        <v>89</v>
      </c>
    </row>
    <row r="155" s="2" customFormat="1" ht="14.4" customHeight="1">
      <c r="A155" s="37"/>
      <c r="B155" s="38"/>
      <c r="C155" s="217" t="s">
        <v>269</v>
      </c>
      <c r="D155" s="217" t="s">
        <v>138</v>
      </c>
      <c r="E155" s="218" t="s">
        <v>964</v>
      </c>
      <c r="F155" s="219" t="s">
        <v>948</v>
      </c>
      <c r="G155" s="220" t="s">
        <v>863</v>
      </c>
      <c r="H155" s="221">
        <v>1</v>
      </c>
      <c r="I155" s="222"/>
      <c r="J155" s="223">
        <f>ROUND(I155*H155,2)</f>
        <v>0</v>
      </c>
      <c r="K155" s="219" t="s">
        <v>1</v>
      </c>
      <c r="L155" s="43"/>
      <c r="M155" s="224" t="s">
        <v>1</v>
      </c>
      <c r="N155" s="225" t="s">
        <v>42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259</v>
      </c>
      <c r="AT155" s="228" t="s">
        <v>138</v>
      </c>
      <c r="AU155" s="228" t="s">
        <v>89</v>
      </c>
      <c r="AY155" s="16" t="s">
        <v>136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82</v>
      </c>
      <c r="BK155" s="229">
        <f>ROUND(I155*H155,2)</f>
        <v>0</v>
      </c>
      <c r="BL155" s="16" t="s">
        <v>259</v>
      </c>
      <c r="BM155" s="228" t="s">
        <v>965</v>
      </c>
    </row>
    <row r="156" s="2" customFormat="1">
      <c r="A156" s="37"/>
      <c r="B156" s="38"/>
      <c r="C156" s="39"/>
      <c r="D156" s="230" t="s">
        <v>144</v>
      </c>
      <c r="E156" s="39"/>
      <c r="F156" s="231" t="s">
        <v>948</v>
      </c>
      <c r="G156" s="39"/>
      <c r="H156" s="39"/>
      <c r="I156" s="232"/>
      <c r="J156" s="39"/>
      <c r="K156" s="39"/>
      <c r="L156" s="43"/>
      <c r="M156" s="233"/>
      <c r="N156" s="23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144</v>
      </c>
      <c r="AU156" s="16" t="s">
        <v>89</v>
      </c>
    </row>
    <row r="157" s="12" customFormat="1" ht="25.92" customHeight="1">
      <c r="A157" s="12"/>
      <c r="B157" s="201"/>
      <c r="C157" s="202"/>
      <c r="D157" s="203" t="s">
        <v>76</v>
      </c>
      <c r="E157" s="204" t="s">
        <v>858</v>
      </c>
      <c r="F157" s="204" t="s">
        <v>859</v>
      </c>
      <c r="G157" s="202"/>
      <c r="H157" s="202"/>
      <c r="I157" s="205"/>
      <c r="J157" s="206">
        <f>BK157</f>
        <v>0</v>
      </c>
      <c r="K157" s="202"/>
      <c r="L157" s="207"/>
      <c r="M157" s="208"/>
      <c r="N157" s="209"/>
      <c r="O157" s="209"/>
      <c r="P157" s="210">
        <f>P158+P161+P164</f>
        <v>0</v>
      </c>
      <c r="Q157" s="209"/>
      <c r="R157" s="210">
        <f>R158+R161+R164</f>
        <v>0</v>
      </c>
      <c r="S157" s="209"/>
      <c r="T157" s="211">
        <f>T158+T161+T164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2" t="s">
        <v>167</v>
      </c>
      <c r="AT157" s="213" t="s">
        <v>76</v>
      </c>
      <c r="AU157" s="213" t="s">
        <v>77</v>
      </c>
      <c r="AY157" s="212" t="s">
        <v>136</v>
      </c>
      <c r="BK157" s="214">
        <f>BK158+BK161+BK164</f>
        <v>0</v>
      </c>
    </row>
    <row r="158" s="12" customFormat="1" ht="22.8" customHeight="1">
      <c r="A158" s="12"/>
      <c r="B158" s="201"/>
      <c r="C158" s="202"/>
      <c r="D158" s="203" t="s">
        <v>76</v>
      </c>
      <c r="E158" s="215" t="s">
        <v>966</v>
      </c>
      <c r="F158" s="215" t="s">
        <v>967</v>
      </c>
      <c r="G158" s="202"/>
      <c r="H158" s="202"/>
      <c r="I158" s="205"/>
      <c r="J158" s="216">
        <f>BK158</f>
        <v>0</v>
      </c>
      <c r="K158" s="202"/>
      <c r="L158" s="207"/>
      <c r="M158" s="208"/>
      <c r="N158" s="209"/>
      <c r="O158" s="209"/>
      <c r="P158" s="210">
        <f>SUM(P159:P160)</f>
        <v>0</v>
      </c>
      <c r="Q158" s="209"/>
      <c r="R158" s="210">
        <f>SUM(R159:R160)</f>
        <v>0</v>
      </c>
      <c r="S158" s="209"/>
      <c r="T158" s="211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2" t="s">
        <v>167</v>
      </c>
      <c r="AT158" s="213" t="s">
        <v>76</v>
      </c>
      <c r="AU158" s="213" t="s">
        <v>82</v>
      </c>
      <c r="AY158" s="212" t="s">
        <v>136</v>
      </c>
      <c r="BK158" s="214">
        <f>SUM(BK159:BK160)</f>
        <v>0</v>
      </c>
    </row>
    <row r="159" s="2" customFormat="1" ht="14.4" customHeight="1">
      <c r="A159" s="37"/>
      <c r="B159" s="38"/>
      <c r="C159" s="217" t="s">
        <v>277</v>
      </c>
      <c r="D159" s="217" t="s">
        <v>138</v>
      </c>
      <c r="E159" s="218" t="s">
        <v>968</v>
      </c>
      <c r="F159" s="219" t="s">
        <v>969</v>
      </c>
      <c r="G159" s="220" t="s">
        <v>863</v>
      </c>
      <c r="H159" s="221">
        <v>1</v>
      </c>
      <c r="I159" s="222"/>
      <c r="J159" s="223">
        <f>ROUND(I159*H159,2)</f>
        <v>0</v>
      </c>
      <c r="K159" s="219" t="s">
        <v>142</v>
      </c>
      <c r="L159" s="43"/>
      <c r="M159" s="224" t="s">
        <v>1</v>
      </c>
      <c r="N159" s="225" t="s">
        <v>42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865</v>
      </c>
      <c r="AT159" s="228" t="s">
        <v>138</v>
      </c>
      <c r="AU159" s="228" t="s">
        <v>86</v>
      </c>
      <c r="AY159" s="16" t="s">
        <v>136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82</v>
      </c>
      <c r="BK159" s="229">
        <f>ROUND(I159*H159,2)</f>
        <v>0</v>
      </c>
      <c r="BL159" s="16" t="s">
        <v>865</v>
      </c>
      <c r="BM159" s="228" t="s">
        <v>970</v>
      </c>
    </row>
    <row r="160" s="2" customFormat="1">
      <c r="A160" s="37"/>
      <c r="B160" s="38"/>
      <c r="C160" s="39"/>
      <c r="D160" s="230" t="s">
        <v>144</v>
      </c>
      <c r="E160" s="39"/>
      <c r="F160" s="231" t="s">
        <v>969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144</v>
      </c>
      <c r="AU160" s="16" t="s">
        <v>86</v>
      </c>
    </row>
    <row r="161" s="12" customFormat="1" ht="22.8" customHeight="1">
      <c r="A161" s="12"/>
      <c r="B161" s="201"/>
      <c r="C161" s="202"/>
      <c r="D161" s="203" t="s">
        <v>76</v>
      </c>
      <c r="E161" s="215" t="s">
        <v>971</v>
      </c>
      <c r="F161" s="215" t="s">
        <v>972</v>
      </c>
      <c r="G161" s="202"/>
      <c r="H161" s="202"/>
      <c r="I161" s="205"/>
      <c r="J161" s="216">
        <f>BK161</f>
        <v>0</v>
      </c>
      <c r="K161" s="202"/>
      <c r="L161" s="207"/>
      <c r="M161" s="208"/>
      <c r="N161" s="209"/>
      <c r="O161" s="209"/>
      <c r="P161" s="210">
        <f>SUM(P162:P163)</f>
        <v>0</v>
      </c>
      <c r="Q161" s="209"/>
      <c r="R161" s="210">
        <f>SUM(R162:R163)</f>
        <v>0</v>
      </c>
      <c r="S161" s="209"/>
      <c r="T161" s="211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2" t="s">
        <v>167</v>
      </c>
      <c r="AT161" s="213" t="s">
        <v>76</v>
      </c>
      <c r="AU161" s="213" t="s">
        <v>82</v>
      </c>
      <c r="AY161" s="212" t="s">
        <v>136</v>
      </c>
      <c r="BK161" s="214">
        <f>SUM(BK162:BK163)</f>
        <v>0</v>
      </c>
    </row>
    <row r="162" s="2" customFormat="1" ht="14.4" customHeight="1">
      <c r="A162" s="37"/>
      <c r="B162" s="38"/>
      <c r="C162" s="217" t="s">
        <v>259</v>
      </c>
      <c r="D162" s="217" t="s">
        <v>138</v>
      </c>
      <c r="E162" s="218" t="s">
        <v>973</v>
      </c>
      <c r="F162" s="219" t="s">
        <v>974</v>
      </c>
      <c r="G162" s="220" t="s">
        <v>863</v>
      </c>
      <c r="H162" s="221">
        <v>1</v>
      </c>
      <c r="I162" s="222"/>
      <c r="J162" s="223">
        <f>ROUND(I162*H162,2)</f>
        <v>0</v>
      </c>
      <c r="K162" s="219" t="s">
        <v>142</v>
      </c>
      <c r="L162" s="43"/>
      <c r="M162" s="224" t="s">
        <v>1</v>
      </c>
      <c r="N162" s="225" t="s">
        <v>42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865</v>
      </c>
      <c r="AT162" s="228" t="s">
        <v>138</v>
      </c>
      <c r="AU162" s="228" t="s">
        <v>86</v>
      </c>
      <c r="AY162" s="16" t="s">
        <v>136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82</v>
      </c>
      <c r="BK162" s="229">
        <f>ROUND(I162*H162,2)</f>
        <v>0</v>
      </c>
      <c r="BL162" s="16" t="s">
        <v>865</v>
      </c>
      <c r="BM162" s="228" t="s">
        <v>975</v>
      </c>
    </row>
    <row r="163" s="2" customFormat="1">
      <c r="A163" s="37"/>
      <c r="B163" s="38"/>
      <c r="C163" s="39"/>
      <c r="D163" s="230" t="s">
        <v>144</v>
      </c>
      <c r="E163" s="39"/>
      <c r="F163" s="231" t="s">
        <v>974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144</v>
      </c>
      <c r="AU163" s="16" t="s">
        <v>86</v>
      </c>
    </row>
    <row r="164" s="12" customFormat="1" ht="22.8" customHeight="1">
      <c r="A164" s="12"/>
      <c r="B164" s="201"/>
      <c r="C164" s="202"/>
      <c r="D164" s="203" t="s">
        <v>76</v>
      </c>
      <c r="E164" s="215" t="s">
        <v>867</v>
      </c>
      <c r="F164" s="215" t="s">
        <v>868</v>
      </c>
      <c r="G164" s="202"/>
      <c r="H164" s="202"/>
      <c r="I164" s="205"/>
      <c r="J164" s="216">
        <f>BK164</f>
        <v>0</v>
      </c>
      <c r="K164" s="202"/>
      <c r="L164" s="207"/>
      <c r="M164" s="208"/>
      <c r="N164" s="209"/>
      <c r="O164" s="209"/>
      <c r="P164" s="210">
        <f>SUM(P165:P166)</f>
        <v>0</v>
      </c>
      <c r="Q164" s="209"/>
      <c r="R164" s="210">
        <f>SUM(R165:R166)</f>
        <v>0</v>
      </c>
      <c r="S164" s="209"/>
      <c r="T164" s="211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2" t="s">
        <v>167</v>
      </c>
      <c r="AT164" s="213" t="s">
        <v>76</v>
      </c>
      <c r="AU164" s="213" t="s">
        <v>82</v>
      </c>
      <c r="AY164" s="212" t="s">
        <v>136</v>
      </c>
      <c r="BK164" s="214">
        <f>SUM(BK165:BK166)</f>
        <v>0</v>
      </c>
    </row>
    <row r="165" s="2" customFormat="1" ht="14.4" customHeight="1">
      <c r="A165" s="37"/>
      <c r="B165" s="38"/>
      <c r="C165" s="217" t="s">
        <v>289</v>
      </c>
      <c r="D165" s="217" t="s">
        <v>138</v>
      </c>
      <c r="E165" s="218" t="s">
        <v>870</v>
      </c>
      <c r="F165" s="219" t="s">
        <v>976</v>
      </c>
      <c r="G165" s="220" t="s">
        <v>863</v>
      </c>
      <c r="H165" s="221">
        <v>1</v>
      </c>
      <c r="I165" s="222"/>
      <c r="J165" s="223">
        <f>ROUND(I165*H165,2)</f>
        <v>0</v>
      </c>
      <c r="K165" s="219" t="s">
        <v>142</v>
      </c>
      <c r="L165" s="43"/>
      <c r="M165" s="224" t="s">
        <v>1</v>
      </c>
      <c r="N165" s="225" t="s">
        <v>42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865</v>
      </c>
      <c r="AT165" s="228" t="s">
        <v>138</v>
      </c>
      <c r="AU165" s="228" t="s">
        <v>86</v>
      </c>
      <c r="AY165" s="16" t="s">
        <v>136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82</v>
      </c>
      <c r="BK165" s="229">
        <f>ROUND(I165*H165,2)</f>
        <v>0</v>
      </c>
      <c r="BL165" s="16" t="s">
        <v>865</v>
      </c>
      <c r="BM165" s="228" t="s">
        <v>977</v>
      </c>
    </row>
    <row r="166" s="2" customFormat="1">
      <c r="A166" s="37"/>
      <c r="B166" s="38"/>
      <c r="C166" s="39"/>
      <c r="D166" s="230" t="s">
        <v>144</v>
      </c>
      <c r="E166" s="39"/>
      <c r="F166" s="231" t="s">
        <v>976</v>
      </c>
      <c r="G166" s="39"/>
      <c r="H166" s="39"/>
      <c r="I166" s="232"/>
      <c r="J166" s="39"/>
      <c r="K166" s="39"/>
      <c r="L166" s="43"/>
      <c r="M166" s="270"/>
      <c r="N166" s="271"/>
      <c r="O166" s="272"/>
      <c r="P166" s="272"/>
      <c r="Q166" s="272"/>
      <c r="R166" s="272"/>
      <c r="S166" s="272"/>
      <c r="T166" s="273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144</v>
      </c>
      <c r="AU166" s="16" t="s">
        <v>86</v>
      </c>
    </row>
    <row r="167" s="2" customFormat="1" ht="6.96" customHeight="1">
      <c r="A167" s="37"/>
      <c r="B167" s="65"/>
      <c r="C167" s="66"/>
      <c r="D167" s="66"/>
      <c r="E167" s="66"/>
      <c r="F167" s="66"/>
      <c r="G167" s="66"/>
      <c r="H167" s="66"/>
      <c r="I167" s="66"/>
      <c r="J167" s="66"/>
      <c r="K167" s="66"/>
      <c r="L167" s="43"/>
      <c r="M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</row>
  </sheetData>
  <sheetProtection sheet="1" autoFilter="0" formatColumns="0" formatRows="0" objects="1" scenarios="1" spinCount="100000" saltValue="jE6xiEGxMRCuvqpKlEf0BLKozhSRTQeYEjA6cR3S/Ivior8ypE8DjxTkOMLpgYeDx3JudLy/6ye9Mgh8iUZsPQ==" hashValue="llQ0EfKW1rhsCbRN6eHsj5dteaAl9GzQvndFPGGyspofc1PqbXRZAYPD34Jd+HguobYGKv+UraDCiRuiNPmlTQ==" algorithmName="SHA-512" password="CC35"/>
  <autoFilter ref="C123:K16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7" customHeight="1">
      <c r="B7" s="19"/>
      <c r="E7" s="140" t="str">
        <f>'Rekapitulace stavby'!K6</f>
        <v>Studie stavebně technologického řešení Terminál MHD Liberec-snížení energetické náročnosti budovy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5.6" customHeight="1">
      <c r="A9" s="37"/>
      <c r="B9" s="43"/>
      <c r="C9" s="37"/>
      <c r="D9" s="37"/>
      <c r="E9" s="141" t="s">
        <v>978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11. 10. 2024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2" customHeight="1">
      <c r="A27" s="144"/>
      <c r="B27" s="145"/>
      <c r="C27" s="144"/>
      <c r="D27" s="144"/>
      <c r="E27" s="146" t="s">
        <v>36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ROUND((SUM(BE121:BE142)),  2)</f>
        <v>0</v>
      </c>
      <c r="G33" s="37"/>
      <c r="H33" s="37"/>
      <c r="I33" s="154">
        <v>0.20999999999999999</v>
      </c>
      <c r="J33" s="153">
        <f>ROUND(((SUM(BE121:BE142))*I33),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ROUND((SUM(BF121:BF142)),  2)</f>
        <v>0</v>
      </c>
      <c r="G34" s="37"/>
      <c r="H34" s="37"/>
      <c r="I34" s="154">
        <v>0.12</v>
      </c>
      <c r="J34" s="153">
        <f>ROUND(((SUM(BF121:BF142))*I34),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ROUND((SUM(BG121:BG142)),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ROUND((SUM(BH121:BH142)),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ROUND((SUM(BI121:BI142)),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7" customHeight="1">
      <c r="A85" s="37"/>
      <c r="B85" s="38"/>
      <c r="C85" s="39"/>
      <c r="D85" s="39"/>
      <c r="E85" s="173" t="str">
        <f>E7</f>
        <v>Studie stavebně technologického řešení Terminál MHD Liberec-snížení energetické náročnosti budovy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6" customHeight="1">
      <c r="A87" s="37"/>
      <c r="B87" s="38"/>
      <c r="C87" s="39"/>
      <c r="D87" s="39"/>
      <c r="E87" s="75" t="str">
        <f>E9</f>
        <v xml:space="preserve">4 - Ústřední vytápění, tepelná čerpadla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Liberec</v>
      </c>
      <c r="G89" s="39"/>
      <c r="H89" s="39"/>
      <c r="I89" s="31" t="s">
        <v>22</v>
      </c>
      <c r="J89" s="78" t="str">
        <f>IF(J12="","",J12)</f>
        <v>11. 10. 2024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8" customHeight="1">
      <c r="A91" s="37"/>
      <c r="B91" s="38"/>
      <c r="C91" s="31" t="s">
        <v>24</v>
      </c>
      <c r="D91" s="39"/>
      <c r="E91" s="39"/>
      <c r="F91" s="26" t="str">
        <f>E15</f>
        <v>DP měst Liberce a Jablonce nad Nisou a.s. Liberec</v>
      </c>
      <c r="G91" s="39"/>
      <c r="H91" s="39"/>
      <c r="I91" s="31" t="s">
        <v>30</v>
      </c>
      <c r="J91" s="35" t="str">
        <f>E21</f>
        <v>Projektová kancelář NH s.r.o. Nové Hamry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112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979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980</v>
      </c>
      <c r="E99" s="187"/>
      <c r="F99" s="187"/>
      <c r="G99" s="187"/>
      <c r="H99" s="187"/>
      <c r="I99" s="187"/>
      <c r="J99" s="188">
        <f>J132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981</v>
      </c>
      <c r="E100" s="187"/>
      <c r="F100" s="187"/>
      <c r="G100" s="187"/>
      <c r="H100" s="187"/>
      <c r="I100" s="187"/>
      <c r="J100" s="188">
        <f>J135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883</v>
      </c>
      <c r="E101" s="181"/>
      <c r="F101" s="181"/>
      <c r="G101" s="181"/>
      <c r="H101" s="181"/>
      <c r="I101" s="181"/>
      <c r="J101" s="182">
        <f>J138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121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7" customHeight="1">
      <c r="A111" s="37"/>
      <c r="B111" s="38"/>
      <c r="C111" s="39"/>
      <c r="D111" s="39"/>
      <c r="E111" s="173" t="str">
        <f>E7</f>
        <v>Studie stavebně technologického řešení Terminál MHD Liberec-snížení energetické náročnosti budovy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6" customHeight="1">
      <c r="A113" s="37"/>
      <c r="B113" s="38"/>
      <c r="C113" s="39"/>
      <c r="D113" s="39"/>
      <c r="E113" s="75" t="str">
        <f>E9</f>
        <v xml:space="preserve">4 - Ústřední vytápění, tepelná čerpadla 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Liberec</v>
      </c>
      <c r="G115" s="39"/>
      <c r="H115" s="39"/>
      <c r="I115" s="31" t="s">
        <v>22</v>
      </c>
      <c r="J115" s="78" t="str">
        <f>IF(J12="","",J12)</f>
        <v>11. 10. 2024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40.8" customHeight="1">
      <c r="A117" s="37"/>
      <c r="B117" s="38"/>
      <c r="C117" s="31" t="s">
        <v>24</v>
      </c>
      <c r="D117" s="39"/>
      <c r="E117" s="39"/>
      <c r="F117" s="26" t="str">
        <f>E15</f>
        <v>DP měst Liberce a Jablonce nad Nisou a.s. Liberec</v>
      </c>
      <c r="G117" s="39"/>
      <c r="H117" s="39"/>
      <c r="I117" s="31" t="s">
        <v>30</v>
      </c>
      <c r="J117" s="35" t="str">
        <f>E21</f>
        <v>Projektová kancelář NH s.r.o. Nové Hamry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6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33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122</v>
      </c>
      <c r="D120" s="193" t="s">
        <v>62</v>
      </c>
      <c r="E120" s="193" t="s">
        <v>58</v>
      </c>
      <c r="F120" s="193" t="s">
        <v>59</v>
      </c>
      <c r="G120" s="193" t="s">
        <v>123</v>
      </c>
      <c r="H120" s="193" t="s">
        <v>124</v>
      </c>
      <c r="I120" s="193" t="s">
        <v>125</v>
      </c>
      <c r="J120" s="193" t="s">
        <v>100</v>
      </c>
      <c r="K120" s="194" t="s">
        <v>126</v>
      </c>
      <c r="L120" s="195"/>
      <c r="M120" s="99" t="s">
        <v>1</v>
      </c>
      <c r="N120" s="100" t="s">
        <v>41</v>
      </c>
      <c r="O120" s="100" t="s">
        <v>127</v>
      </c>
      <c r="P120" s="100" t="s">
        <v>128</v>
      </c>
      <c r="Q120" s="100" t="s">
        <v>129</v>
      </c>
      <c r="R120" s="100" t="s">
        <v>130</v>
      </c>
      <c r="S120" s="100" t="s">
        <v>131</v>
      </c>
      <c r="T120" s="101" t="s">
        <v>132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133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P122+P138</f>
        <v>0</v>
      </c>
      <c r="Q121" s="103"/>
      <c r="R121" s="198">
        <f>R122+R138</f>
        <v>0</v>
      </c>
      <c r="S121" s="103"/>
      <c r="T121" s="199">
        <f>T122+T138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76</v>
      </c>
      <c r="AU121" s="16" t="s">
        <v>102</v>
      </c>
      <c r="BK121" s="200">
        <f>BK122+BK138</f>
        <v>0</v>
      </c>
    </row>
    <row r="122" s="12" customFormat="1" ht="25.92" customHeight="1">
      <c r="A122" s="12"/>
      <c r="B122" s="201"/>
      <c r="C122" s="202"/>
      <c r="D122" s="203" t="s">
        <v>76</v>
      </c>
      <c r="E122" s="204" t="s">
        <v>488</v>
      </c>
      <c r="F122" s="204" t="s">
        <v>489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P123+P132+P135</f>
        <v>0</v>
      </c>
      <c r="Q122" s="209"/>
      <c r="R122" s="210">
        <f>R123+R132+R135</f>
        <v>0</v>
      </c>
      <c r="S122" s="209"/>
      <c r="T122" s="211">
        <f>T123+T132+T135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86</v>
      </c>
      <c r="AT122" s="213" t="s">
        <v>76</v>
      </c>
      <c r="AU122" s="213" t="s">
        <v>77</v>
      </c>
      <c r="AY122" s="212" t="s">
        <v>136</v>
      </c>
      <c r="BK122" s="214">
        <f>BK123+BK132+BK135</f>
        <v>0</v>
      </c>
    </row>
    <row r="123" s="12" customFormat="1" ht="22.8" customHeight="1">
      <c r="A123" s="12"/>
      <c r="B123" s="201"/>
      <c r="C123" s="202"/>
      <c r="D123" s="203" t="s">
        <v>76</v>
      </c>
      <c r="E123" s="215" t="s">
        <v>982</v>
      </c>
      <c r="F123" s="215" t="s">
        <v>983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SUM(P124:P131)</f>
        <v>0</v>
      </c>
      <c r="Q123" s="209"/>
      <c r="R123" s="210">
        <f>SUM(R124:R131)</f>
        <v>0</v>
      </c>
      <c r="S123" s="209"/>
      <c r="T123" s="211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86</v>
      </c>
      <c r="AT123" s="213" t="s">
        <v>76</v>
      </c>
      <c r="AU123" s="213" t="s">
        <v>82</v>
      </c>
      <c r="AY123" s="212" t="s">
        <v>136</v>
      </c>
      <c r="BK123" s="214">
        <f>SUM(BK124:BK131)</f>
        <v>0</v>
      </c>
    </row>
    <row r="124" s="2" customFormat="1" ht="19.8" customHeight="1">
      <c r="A124" s="37"/>
      <c r="B124" s="38"/>
      <c r="C124" s="217" t="s">
        <v>82</v>
      </c>
      <c r="D124" s="217" t="s">
        <v>138</v>
      </c>
      <c r="E124" s="218" t="s">
        <v>82</v>
      </c>
      <c r="F124" s="219" t="s">
        <v>984</v>
      </c>
      <c r="G124" s="220" t="s">
        <v>889</v>
      </c>
      <c r="H124" s="221">
        <v>2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42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259</v>
      </c>
      <c r="AT124" s="228" t="s">
        <v>138</v>
      </c>
      <c r="AU124" s="228" t="s">
        <v>86</v>
      </c>
      <c r="AY124" s="16" t="s">
        <v>136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82</v>
      </c>
      <c r="BK124" s="229">
        <f>ROUND(I124*H124,2)</f>
        <v>0</v>
      </c>
      <c r="BL124" s="16" t="s">
        <v>259</v>
      </c>
      <c r="BM124" s="228" t="s">
        <v>985</v>
      </c>
    </row>
    <row r="125" s="2" customFormat="1">
      <c r="A125" s="37"/>
      <c r="B125" s="38"/>
      <c r="C125" s="39"/>
      <c r="D125" s="230" t="s">
        <v>144</v>
      </c>
      <c r="E125" s="39"/>
      <c r="F125" s="231" t="s">
        <v>984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144</v>
      </c>
      <c r="AU125" s="16" t="s">
        <v>86</v>
      </c>
    </row>
    <row r="126" s="2" customFormat="1" ht="22.2" customHeight="1">
      <c r="A126" s="37"/>
      <c r="B126" s="38"/>
      <c r="C126" s="217" t="s">
        <v>86</v>
      </c>
      <c r="D126" s="217" t="s">
        <v>138</v>
      </c>
      <c r="E126" s="218" t="s">
        <v>86</v>
      </c>
      <c r="F126" s="219" t="s">
        <v>986</v>
      </c>
      <c r="G126" s="220" t="s">
        <v>889</v>
      </c>
      <c r="H126" s="221">
        <v>4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42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259</v>
      </c>
      <c r="AT126" s="228" t="s">
        <v>138</v>
      </c>
      <c r="AU126" s="228" t="s">
        <v>86</v>
      </c>
      <c r="AY126" s="16" t="s">
        <v>136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82</v>
      </c>
      <c r="BK126" s="229">
        <f>ROUND(I126*H126,2)</f>
        <v>0</v>
      </c>
      <c r="BL126" s="16" t="s">
        <v>259</v>
      </c>
      <c r="BM126" s="228" t="s">
        <v>987</v>
      </c>
    </row>
    <row r="127" s="2" customFormat="1">
      <c r="A127" s="37"/>
      <c r="B127" s="38"/>
      <c r="C127" s="39"/>
      <c r="D127" s="230" t="s">
        <v>144</v>
      </c>
      <c r="E127" s="39"/>
      <c r="F127" s="231" t="s">
        <v>986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144</v>
      </c>
      <c r="AU127" s="16" t="s">
        <v>86</v>
      </c>
    </row>
    <row r="128" s="2" customFormat="1" ht="14.4" customHeight="1">
      <c r="A128" s="37"/>
      <c r="B128" s="38"/>
      <c r="C128" s="217" t="s">
        <v>89</v>
      </c>
      <c r="D128" s="217" t="s">
        <v>138</v>
      </c>
      <c r="E128" s="218" t="s">
        <v>89</v>
      </c>
      <c r="F128" s="219" t="s">
        <v>988</v>
      </c>
      <c r="G128" s="220" t="s">
        <v>889</v>
      </c>
      <c r="H128" s="221">
        <v>2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42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259</v>
      </c>
      <c r="AT128" s="228" t="s">
        <v>138</v>
      </c>
      <c r="AU128" s="228" t="s">
        <v>86</v>
      </c>
      <c r="AY128" s="16" t="s">
        <v>136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82</v>
      </c>
      <c r="BK128" s="229">
        <f>ROUND(I128*H128,2)</f>
        <v>0</v>
      </c>
      <c r="BL128" s="16" t="s">
        <v>259</v>
      </c>
      <c r="BM128" s="228" t="s">
        <v>989</v>
      </c>
    </row>
    <row r="129" s="2" customFormat="1">
      <c r="A129" s="37"/>
      <c r="B129" s="38"/>
      <c r="C129" s="39"/>
      <c r="D129" s="230" t="s">
        <v>144</v>
      </c>
      <c r="E129" s="39"/>
      <c r="F129" s="231" t="s">
        <v>988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144</v>
      </c>
      <c r="AU129" s="16" t="s">
        <v>86</v>
      </c>
    </row>
    <row r="130" s="2" customFormat="1" ht="34.8" customHeight="1">
      <c r="A130" s="37"/>
      <c r="B130" s="38"/>
      <c r="C130" s="217" t="s">
        <v>92</v>
      </c>
      <c r="D130" s="217" t="s">
        <v>138</v>
      </c>
      <c r="E130" s="218" t="s">
        <v>92</v>
      </c>
      <c r="F130" s="219" t="s">
        <v>990</v>
      </c>
      <c r="G130" s="220" t="s">
        <v>991</v>
      </c>
      <c r="H130" s="221">
        <v>1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42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259</v>
      </c>
      <c r="AT130" s="228" t="s">
        <v>138</v>
      </c>
      <c r="AU130" s="228" t="s">
        <v>86</v>
      </c>
      <c r="AY130" s="16" t="s">
        <v>136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82</v>
      </c>
      <c r="BK130" s="229">
        <f>ROUND(I130*H130,2)</f>
        <v>0</v>
      </c>
      <c r="BL130" s="16" t="s">
        <v>259</v>
      </c>
      <c r="BM130" s="228" t="s">
        <v>992</v>
      </c>
    </row>
    <row r="131" s="2" customFormat="1">
      <c r="A131" s="37"/>
      <c r="B131" s="38"/>
      <c r="C131" s="39"/>
      <c r="D131" s="230" t="s">
        <v>144</v>
      </c>
      <c r="E131" s="39"/>
      <c r="F131" s="231" t="s">
        <v>990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144</v>
      </c>
      <c r="AU131" s="16" t="s">
        <v>86</v>
      </c>
    </row>
    <row r="132" s="12" customFormat="1" ht="22.8" customHeight="1">
      <c r="A132" s="12"/>
      <c r="B132" s="201"/>
      <c r="C132" s="202"/>
      <c r="D132" s="203" t="s">
        <v>76</v>
      </c>
      <c r="E132" s="215" t="s">
        <v>993</v>
      </c>
      <c r="F132" s="215" t="s">
        <v>994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SUM(P133:P134)</f>
        <v>0</v>
      </c>
      <c r="Q132" s="209"/>
      <c r="R132" s="210">
        <f>SUM(R133:R134)</f>
        <v>0</v>
      </c>
      <c r="S132" s="209"/>
      <c r="T132" s="211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86</v>
      </c>
      <c r="AT132" s="213" t="s">
        <v>76</v>
      </c>
      <c r="AU132" s="213" t="s">
        <v>82</v>
      </c>
      <c r="AY132" s="212" t="s">
        <v>136</v>
      </c>
      <c r="BK132" s="214">
        <f>SUM(BK133:BK134)</f>
        <v>0</v>
      </c>
    </row>
    <row r="133" s="2" customFormat="1" ht="34.8" customHeight="1">
      <c r="A133" s="37"/>
      <c r="B133" s="38"/>
      <c r="C133" s="217" t="s">
        <v>167</v>
      </c>
      <c r="D133" s="217" t="s">
        <v>138</v>
      </c>
      <c r="E133" s="218" t="s">
        <v>167</v>
      </c>
      <c r="F133" s="219" t="s">
        <v>995</v>
      </c>
      <c r="G133" s="220" t="s">
        <v>996</v>
      </c>
      <c r="H133" s="221">
        <v>1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259</v>
      </c>
      <c r="AT133" s="228" t="s">
        <v>138</v>
      </c>
      <c r="AU133" s="228" t="s">
        <v>86</v>
      </c>
      <c r="AY133" s="16" t="s">
        <v>136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82</v>
      </c>
      <c r="BK133" s="229">
        <f>ROUND(I133*H133,2)</f>
        <v>0</v>
      </c>
      <c r="BL133" s="16" t="s">
        <v>259</v>
      </c>
      <c r="BM133" s="228" t="s">
        <v>997</v>
      </c>
    </row>
    <row r="134" s="2" customFormat="1">
      <c r="A134" s="37"/>
      <c r="B134" s="38"/>
      <c r="C134" s="39"/>
      <c r="D134" s="230" t="s">
        <v>144</v>
      </c>
      <c r="E134" s="39"/>
      <c r="F134" s="231" t="s">
        <v>995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144</v>
      </c>
      <c r="AU134" s="16" t="s">
        <v>86</v>
      </c>
    </row>
    <row r="135" s="12" customFormat="1" ht="22.8" customHeight="1">
      <c r="A135" s="12"/>
      <c r="B135" s="201"/>
      <c r="C135" s="202"/>
      <c r="D135" s="203" t="s">
        <v>76</v>
      </c>
      <c r="E135" s="215" t="s">
        <v>998</v>
      </c>
      <c r="F135" s="215" t="s">
        <v>999</v>
      </c>
      <c r="G135" s="202"/>
      <c r="H135" s="202"/>
      <c r="I135" s="205"/>
      <c r="J135" s="216">
        <f>BK135</f>
        <v>0</v>
      </c>
      <c r="K135" s="202"/>
      <c r="L135" s="207"/>
      <c r="M135" s="208"/>
      <c r="N135" s="209"/>
      <c r="O135" s="209"/>
      <c r="P135" s="210">
        <f>SUM(P136:P137)</f>
        <v>0</v>
      </c>
      <c r="Q135" s="209"/>
      <c r="R135" s="210">
        <f>SUM(R136:R137)</f>
        <v>0</v>
      </c>
      <c r="S135" s="209"/>
      <c r="T135" s="211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2" t="s">
        <v>86</v>
      </c>
      <c r="AT135" s="213" t="s">
        <v>76</v>
      </c>
      <c r="AU135" s="213" t="s">
        <v>82</v>
      </c>
      <c r="AY135" s="212" t="s">
        <v>136</v>
      </c>
      <c r="BK135" s="214">
        <f>SUM(BK136:BK137)</f>
        <v>0</v>
      </c>
    </row>
    <row r="136" s="2" customFormat="1" ht="57.6" customHeight="1">
      <c r="A136" s="37"/>
      <c r="B136" s="38"/>
      <c r="C136" s="217" t="s">
        <v>172</v>
      </c>
      <c r="D136" s="217" t="s">
        <v>138</v>
      </c>
      <c r="E136" s="218" t="s">
        <v>172</v>
      </c>
      <c r="F136" s="219" t="s">
        <v>1000</v>
      </c>
      <c r="G136" s="220" t="s">
        <v>996</v>
      </c>
      <c r="H136" s="221">
        <v>1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259</v>
      </c>
      <c r="AT136" s="228" t="s">
        <v>138</v>
      </c>
      <c r="AU136" s="228" t="s">
        <v>86</v>
      </c>
      <c r="AY136" s="16" t="s">
        <v>136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82</v>
      </c>
      <c r="BK136" s="229">
        <f>ROUND(I136*H136,2)</f>
        <v>0</v>
      </c>
      <c r="BL136" s="16" t="s">
        <v>259</v>
      </c>
      <c r="BM136" s="228" t="s">
        <v>1001</v>
      </c>
    </row>
    <row r="137" s="2" customFormat="1">
      <c r="A137" s="37"/>
      <c r="B137" s="38"/>
      <c r="C137" s="39"/>
      <c r="D137" s="230" t="s">
        <v>144</v>
      </c>
      <c r="E137" s="39"/>
      <c r="F137" s="231" t="s">
        <v>1000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144</v>
      </c>
      <c r="AU137" s="16" t="s">
        <v>86</v>
      </c>
    </row>
    <row r="138" s="12" customFormat="1" ht="25.92" customHeight="1">
      <c r="A138" s="12"/>
      <c r="B138" s="201"/>
      <c r="C138" s="202"/>
      <c r="D138" s="203" t="s">
        <v>76</v>
      </c>
      <c r="E138" s="204" t="s">
        <v>914</v>
      </c>
      <c r="F138" s="204" t="s">
        <v>915</v>
      </c>
      <c r="G138" s="202"/>
      <c r="H138" s="202"/>
      <c r="I138" s="205"/>
      <c r="J138" s="206">
        <f>BK138</f>
        <v>0</v>
      </c>
      <c r="K138" s="202"/>
      <c r="L138" s="207"/>
      <c r="M138" s="208"/>
      <c r="N138" s="209"/>
      <c r="O138" s="209"/>
      <c r="P138" s="210">
        <f>SUM(P139:P142)</f>
        <v>0</v>
      </c>
      <c r="Q138" s="209"/>
      <c r="R138" s="210">
        <f>SUM(R139:R142)</f>
        <v>0</v>
      </c>
      <c r="S138" s="209"/>
      <c r="T138" s="211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92</v>
      </c>
      <c r="AT138" s="213" t="s">
        <v>76</v>
      </c>
      <c r="AU138" s="213" t="s">
        <v>77</v>
      </c>
      <c r="AY138" s="212" t="s">
        <v>136</v>
      </c>
      <c r="BK138" s="214">
        <f>SUM(BK139:BK142)</f>
        <v>0</v>
      </c>
    </row>
    <row r="139" s="2" customFormat="1" ht="22.2" customHeight="1">
      <c r="A139" s="37"/>
      <c r="B139" s="38"/>
      <c r="C139" s="217" t="s">
        <v>179</v>
      </c>
      <c r="D139" s="217" t="s">
        <v>138</v>
      </c>
      <c r="E139" s="218" t="s">
        <v>179</v>
      </c>
      <c r="F139" s="219" t="s">
        <v>1002</v>
      </c>
      <c r="G139" s="220" t="s">
        <v>1</v>
      </c>
      <c r="H139" s="221">
        <v>1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917</v>
      </c>
      <c r="AT139" s="228" t="s">
        <v>138</v>
      </c>
      <c r="AU139" s="228" t="s">
        <v>82</v>
      </c>
      <c r="AY139" s="16" t="s">
        <v>136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82</v>
      </c>
      <c r="BK139" s="229">
        <f>ROUND(I139*H139,2)</f>
        <v>0</v>
      </c>
      <c r="BL139" s="16" t="s">
        <v>917</v>
      </c>
      <c r="BM139" s="228" t="s">
        <v>1003</v>
      </c>
    </row>
    <row r="140" s="2" customFormat="1">
      <c r="A140" s="37"/>
      <c r="B140" s="38"/>
      <c r="C140" s="39"/>
      <c r="D140" s="230" t="s">
        <v>144</v>
      </c>
      <c r="E140" s="39"/>
      <c r="F140" s="231" t="s">
        <v>1002</v>
      </c>
      <c r="G140" s="39"/>
      <c r="H140" s="39"/>
      <c r="I140" s="232"/>
      <c r="J140" s="39"/>
      <c r="K140" s="39"/>
      <c r="L140" s="43"/>
      <c r="M140" s="233"/>
      <c r="N140" s="23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144</v>
      </c>
      <c r="AU140" s="16" t="s">
        <v>82</v>
      </c>
    </row>
    <row r="141" s="2" customFormat="1" ht="22.2" customHeight="1">
      <c r="A141" s="37"/>
      <c r="B141" s="38"/>
      <c r="C141" s="217" t="s">
        <v>176</v>
      </c>
      <c r="D141" s="217" t="s">
        <v>138</v>
      </c>
      <c r="E141" s="218" t="s">
        <v>176</v>
      </c>
      <c r="F141" s="219" t="s">
        <v>1004</v>
      </c>
      <c r="G141" s="220" t="s">
        <v>996</v>
      </c>
      <c r="H141" s="221">
        <v>1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917</v>
      </c>
      <c r="AT141" s="228" t="s">
        <v>138</v>
      </c>
      <c r="AU141" s="228" t="s">
        <v>82</v>
      </c>
      <c r="AY141" s="16" t="s">
        <v>136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82</v>
      </c>
      <c r="BK141" s="229">
        <f>ROUND(I141*H141,2)</f>
        <v>0</v>
      </c>
      <c r="BL141" s="16" t="s">
        <v>917</v>
      </c>
      <c r="BM141" s="228" t="s">
        <v>1005</v>
      </c>
    </row>
    <row r="142" s="2" customFormat="1">
      <c r="A142" s="37"/>
      <c r="B142" s="38"/>
      <c r="C142" s="39"/>
      <c r="D142" s="230" t="s">
        <v>144</v>
      </c>
      <c r="E142" s="39"/>
      <c r="F142" s="231" t="s">
        <v>1004</v>
      </c>
      <c r="G142" s="39"/>
      <c r="H142" s="39"/>
      <c r="I142" s="232"/>
      <c r="J142" s="39"/>
      <c r="K142" s="39"/>
      <c r="L142" s="43"/>
      <c r="M142" s="270"/>
      <c r="N142" s="271"/>
      <c r="O142" s="272"/>
      <c r="P142" s="272"/>
      <c r="Q142" s="272"/>
      <c r="R142" s="272"/>
      <c r="S142" s="272"/>
      <c r="T142" s="273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144</v>
      </c>
      <c r="AU142" s="16" t="s">
        <v>82</v>
      </c>
    </row>
    <row r="143" s="2" customFormat="1" ht="6.96" customHeight="1">
      <c r="A143" s="37"/>
      <c r="B143" s="65"/>
      <c r="C143" s="66"/>
      <c r="D143" s="66"/>
      <c r="E143" s="66"/>
      <c r="F143" s="66"/>
      <c r="G143" s="66"/>
      <c r="H143" s="66"/>
      <c r="I143" s="66"/>
      <c r="J143" s="66"/>
      <c r="K143" s="66"/>
      <c r="L143" s="43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qn50BD9f7tm2tWHrGP/xrWO9Rp985svRHsZii18/b47X8XR1ED0yhBEdAsFmweOwdxX1kkx5XgaHVXHQlDorfg==" hashValue="O81nhg9Wn2Q5K7xD0yEGxBsdp5wb+uXLdxCoyO38UcjPiAgrPBU6mVsjPJLmaPN5Ht2OGNJepcCezPnMFK2OGA==" algorithmName="SHA-512" password="CC35"/>
  <autoFilter ref="C120:K14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LAPTOP-J\Jitule</dc:creator>
  <cp:lastModifiedBy>LAPTOP-J\Jitule</cp:lastModifiedBy>
  <dcterms:created xsi:type="dcterms:W3CDTF">2025-06-12T12:35:37Z</dcterms:created>
  <dcterms:modified xsi:type="dcterms:W3CDTF">2025-06-12T12:35:42Z</dcterms:modified>
</cp:coreProperties>
</file>